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7年度\#241_#238の1件分の再公募\20_公募_2024xxxx\03_提案書様式\"/>
    </mc:Choice>
  </mc:AlternateContent>
  <xr:revisionPtr revIDLastSave="0" documentId="8_{479AC436-3F61-4AFF-AD8D-D9F40A84ABBA}" xr6:coauthVersionLast="47" xr6:coauthVersionMax="47" xr10:uidLastSave="{00000000-0000-0000-0000-000000000000}"/>
  <workbookProtection workbookAlgorithmName="SHA-512" workbookHashValue="69JHSwgwYNZSMV8KHHswPBADRHjZSg28NK71LnPLfHQNWu2KmabflFc3RjN7rOFSB5k3vpu4O6fRd75xKgcyuQ==" workbookSaltValue="12yE16s89P8tFe4a+sRlYg==" workbookSpinCount="100000" lockStructure="1"/>
  <bookViews>
    <workbookView xWindow="3750" yWindow="300" windowWidth="25365" windowHeight="15180" tabRatio="751" xr2:uid="{00000000-000D-0000-FFFF-FFFF00000000}"/>
  </bookViews>
  <sheets>
    <sheet name="【提出用】チェックリスト様式1,2" sheetId="1" r:id="rId1"/>
    <sheet name="記入例" sheetId="2" r:id="rId2"/>
  </sheets>
  <definedNames>
    <definedName name="Co.1" localSheetId="1">記入例!$D$141:$F$141</definedName>
    <definedName name="Co.1">'【提出用】チェックリスト様式1,2'!$D$141:$F$141</definedName>
    <definedName name="Co.21" localSheetId="1">記入例!$D$142:$F$142</definedName>
    <definedName name="Co.21">'【提出用】チェックリスト様式1,2'!$D$142:$F$142</definedName>
    <definedName name="Co.22" localSheetId="1">記入例!$D$143:$F$143</definedName>
    <definedName name="Co.22">'【提出用】チェックリスト様式1,2'!$D$143:$F$143</definedName>
    <definedName name="Co.3" localSheetId="1">記入例!$D$144:$F$144</definedName>
    <definedName name="Co.3">'【提出用】チェックリスト様式1,2'!$D$144:$F$144</definedName>
    <definedName name="Co.4" localSheetId="1">記入例!$D$145:$F$145</definedName>
    <definedName name="Co.4">'【提出用】チェックリスト様式1,2'!$D$145:$F$145</definedName>
    <definedName name="Co.5" localSheetId="1">記入例!$D$146:$F$146</definedName>
    <definedName name="Co.5">'【提出用】チェックリスト様式1,2'!$D$146:$F$146</definedName>
    <definedName name="comtBikou0" localSheetId="1">記入例!$B$184</definedName>
    <definedName name="comtBikou0">'【提出用】チェックリスト様式1,2'!$B$184</definedName>
    <definedName name="comtBikou1" localSheetId="1">記入例!$B$185</definedName>
    <definedName name="comtBikou1">'【提出用】チェックリスト様式1,2'!$B$185</definedName>
    <definedName name="comtCommitteeCom0" localSheetId="1">記入例!$B$180</definedName>
    <definedName name="comtCommitteeCom0">'【提出用】チェックリスト様式1,2'!$B$180</definedName>
    <definedName name="comtCommitteeCom1" localSheetId="1">記入例!$B$181</definedName>
    <definedName name="comtCommitteeCom1">'【提出用】チェックリスト様式1,2'!$B$181</definedName>
    <definedName name="comtCommitteeRes0" localSheetId="1">記入例!$B$182</definedName>
    <definedName name="comtCommitteeRes0">'【提出用】チェックリスト様式1,2'!$B$182</definedName>
    <definedName name="comtCommitteeRes1" localSheetId="1">記入例!$B$183</definedName>
    <definedName name="comtCommitteeRes1">'【提出用】チェックリスト様式1,2'!$B$183</definedName>
    <definedName name="comtDaisanTeikyo0" localSheetId="0">'【提出用】チェックリスト様式1,2'!$B$163</definedName>
    <definedName name="comtDaisanTeikyo0" localSheetId="1">記入例!$B$163</definedName>
    <definedName name="comtDaisanTeikyo0">#REF!</definedName>
    <definedName name="comtDaisanTeikyo1" localSheetId="0">'【提出用】チェックリスト様式1,2'!#REF!</definedName>
    <definedName name="comtDaisanTeikyo1" localSheetId="1">記入例!#REF!</definedName>
    <definedName name="comtDaisanTeikyo1">#REF!</definedName>
    <definedName name="comtDaisanTeikyo2" localSheetId="0">'【提出用】チェックリスト様式1,2'!#REF!</definedName>
    <definedName name="comtDaisanTeikyo2" localSheetId="1">記入例!#REF!</definedName>
    <definedName name="comtDaisanTeikyo2">#REF!</definedName>
    <definedName name="comtDaisanTeikyo3" localSheetId="0">'【提出用】チェックリスト様式1,2'!#REF!</definedName>
    <definedName name="comtDaisanTeikyo3" localSheetId="1">記入例!#REF!</definedName>
    <definedName name="comtDaisanTeikyo3">#REF!</definedName>
    <definedName name="comtDaisanTeikyo4" localSheetId="0">'【提出用】チェックリスト様式1,2'!#REF!</definedName>
    <definedName name="comtDaisanTeikyo4" localSheetId="1">記入例!#REF!</definedName>
    <definedName name="comtDaisanTeikyo4">#REF!</definedName>
    <definedName name="comtDataHokansha0" localSheetId="0">'【提出用】チェックリスト様式1,2'!$B$152</definedName>
    <definedName name="comtDataHokansha0" localSheetId="1">記入例!$B$152</definedName>
    <definedName name="comtDataHokansha0">#REF!</definedName>
    <definedName name="comtDataHokansha1" localSheetId="0">'【提出用】チェックリスト様式1,2'!$B$153</definedName>
    <definedName name="comtDataHokansha1" localSheetId="1">記入例!$B$153</definedName>
    <definedName name="comtDataHokansha1">#REF!</definedName>
    <definedName name="comtDataHokansha2" localSheetId="0">'【提出用】チェックリスト様式1,2'!$B$154</definedName>
    <definedName name="comtDataHokansha2" localSheetId="1">記入例!$B$154</definedName>
    <definedName name="comtDataHokansha2">#REF!</definedName>
    <definedName name="comtDataHokansha3" localSheetId="0">'【提出用】チェックリスト様式1,2'!$B$155</definedName>
    <definedName name="comtDataHokansha3" localSheetId="1">記入例!$B$155</definedName>
    <definedName name="comtDataHokansha3">#REF!</definedName>
    <definedName name="comtDataHokansha4" localSheetId="0">'【提出用】チェックリスト様式1,2'!$B$156</definedName>
    <definedName name="comtDataHokansha4" localSheetId="1">記入例!$B$156</definedName>
    <definedName name="comtDataHokansha4">#REF!</definedName>
    <definedName name="comtDataRiyoudata0" localSheetId="0">'【提出用】チェックリスト様式1,2'!$B$162</definedName>
    <definedName name="comtDataRiyoudata0" localSheetId="1">記入例!$B$162</definedName>
    <definedName name="comtDataRiyoudata0">#REF!</definedName>
    <definedName name="comtDataRiyoudata1" localSheetId="0">'【提出用】チェックリスト様式1,2'!#REF!</definedName>
    <definedName name="comtDataRiyoudata1" localSheetId="1">記入例!#REF!</definedName>
    <definedName name="comtDataRiyoudata1">#REF!</definedName>
    <definedName name="comtDataRiyoudata2" localSheetId="0">'【提出用】チェックリスト様式1,2'!#REF!</definedName>
    <definedName name="comtDataRiyoudata2" localSheetId="1">記入例!#REF!</definedName>
    <definedName name="comtDataRiyoudata2">#REF!</definedName>
    <definedName name="comtDataRiyoudata3" localSheetId="0">'【提出用】チェックリスト様式1,2'!#REF!</definedName>
    <definedName name="comtDataRiyoudata3" localSheetId="1">記入例!#REF!</definedName>
    <definedName name="comtDataRiyoudata3">#REF!</definedName>
    <definedName name="comtDataRiyoudata4" localSheetId="0">'【提出用】チェックリスト様式1,2'!#REF!</definedName>
    <definedName name="comtDataRiyoudata4" localSheetId="1">記入例!#REF!</definedName>
    <definedName name="comtDataRiyoudata4">#REF!</definedName>
    <definedName name="comtDataRiyousha0" localSheetId="0">'【提出用】チェックリスト様式1,2'!$B$157</definedName>
    <definedName name="comtDataRiyousha0" localSheetId="1">記入例!$B$157</definedName>
    <definedName name="comtDataRiyousha0">#REF!</definedName>
    <definedName name="comtDataRiyousha1" localSheetId="0">'【提出用】チェックリスト様式1,2'!$B$158</definedName>
    <definedName name="comtDataRiyousha1" localSheetId="1">記入例!$B$158</definedName>
    <definedName name="comtDataRiyousha1">#REF!</definedName>
    <definedName name="comtDataRiyousha2" localSheetId="0">'【提出用】チェックリスト様式1,2'!$B$159</definedName>
    <definedName name="comtDataRiyousha2" localSheetId="1">記入例!$B$159</definedName>
    <definedName name="comtDataRiyousha2">#REF!</definedName>
    <definedName name="comtDataRiyousha3" localSheetId="0">'【提出用】チェックリスト様式1,2'!$B$160</definedName>
    <definedName name="comtDataRiyousha3" localSheetId="1">記入例!$B$160</definedName>
    <definedName name="comtDataRiyousha3">#REF!</definedName>
    <definedName name="comtDataRiyousha4" localSheetId="0">'【提出用】チェックリスト様式1,2'!$B$161</definedName>
    <definedName name="comtDataRiyousha4" localSheetId="1">記入例!$B$161</definedName>
    <definedName name="comtDataRiyousha4">#REF!</definedName>
    <definedName name="comtDataSaiitaku0" localSheetId="1">記入例!$B$178</definedName>
    <definedName name="comtDataSaiitaku0">'【提出用】チェックリスト様式1,2'!$B$178</definedName>
    <definedName name="comtDataSaiitaku1" localSheetId="1">記入例!$B$179</definedName>
    <definedName name="comtDataSaiitaku1">'【提出用】チェックリスト様式1,2'!$B$179</definedName>
    <definedName name="comtDataShutoku0" localSheetId="0">'【提出用】チェックリスト様式1,2'!$B$167</definedName>
    <definedName name="comtDataShutoku0" localSheetId="1">記入例!$B$167</definedName>
    <definedName name="comtDataShutoku0">#REF!</definedName>
    <definedName name="comtDataShutoku1" localSheetId="1">記入例!$B$168</definedName>
    <definedName name="comtDataShutoku1">'【提出用】チェックリスト様式1,2'!$B$168</definedName>
    <definedName name="comtDataShutoku2" localSheetId="1">記入例!$B$169</definedName>
    <definedName name="comtDataShutoku2">'【提出用】チェックリスト様式1,2'!$B$169</definedName>
    <definedName name="comtDataShutoku3" localSheetId="1">記入例!$B$170</definedName>
    <definedName name="comtDataShutoku3">'【提出用】チェックリスト様式1,2'!$B$170</definedName>
    <definedName name="comtDataShutoku4" localSheetId="1">記入例!$B$171</definedName>
    <definedName name="comtDataShutoku4">'【提出用】チェックリスト様式1,2'!$B$171</definedName>
    <definedName name="comtDataShutoku5" localSheetId="1">記入例!$B$172</definedName>
    <definedName name="comtDataShutoku5">'【提出用】チェックリスト様式1,2'!$B$172</definedName>
    <definedName name="comtDataShutokuJiki0" localSheetId="0">'【提出用】チェックリスト様式1,2'!#REF!</definedName>
    <definedName name="comtDataShutokuJiki0" localSheetId="1">記入例!#REF!</definedName>
    <definedName name="comtDataShutokuJiki0">#REF!</definedName>
    <definedName name="comtDataShutokusha0" localSheetId="0">'【提出用】チェックリスト様式1,2'!$B$150</definedName>
    <definedName name="comtDataShutokusha0" localSheetId="1">記入例!$B$150</definedName>
    <definedName name="comtDataShutokusha0">#REF!</definedName>
    <definedName name="comtDataShutokusha1" localSheetId="0">'【提出用】チェックリスト様式1,2'!$B$151</definedName>
    <definedName name="comtDataShutokusha1" localSheetId="1">記入例!$B$151</definedName>
    <definedName name="comtDataShutokusha1">#REF!</definedName>
    <definedName name="comtDataTeikyoKokai0" localSheetId="0">'【提出用】チェックリスト様式1,2'!$B$173</definedName>
    <definedName name="comtDataTeikyoKokai0" localSheetId="1">記入例!$B$173</definedName>
    <definedName name="comtDataTeikyoKokai0">#REF!</definedName>
    <definedName name="comtDataTeikyoKokai1" localSheetId="0">'【提出用】チェックリスト様式1,2'!$B$174</definedName>
    <definedName name="comtDataTeikyoKokai1" localSheetId="1">記入例!$B$174</definedName>
    <definedName name="comtDataTeikyoKokai1">#REF!</definedName>
    <definedName name="comtDataTeikyoKokai2" localSheetId="0">'【提出用】チェックリスト様式1,2'!$B$175</definedName>
    <definedName name="comtDataTeikyoKokai2" localSheetId="1">記入例!$B$175</definedName>
    <definedName name="comtDataTeikyoKokai2">#REF!</definedName>
    <definedName name="comtDataTeikyoKoukai0" localSheetId="0">'【提出用】チェックリスト様式1,2'!#REF!</definedName>
    <definedName name="comtDataTeikyoKoukai0" localSheetId="1">記入例!#REF!</definedName>
    <definedName name="comtDataTeikyoKoukai0">#REF!</definedName>
    <definedName name="comtDouiShutoku0" localSheetId="1">記入例!$B$165</definedName>
    <definedName name="comtDouiShutoku0">'【提出用】チェックリスト様式1,2'!$B$165</definedName>
    <definedName name="comtDouiShutoku1" localSheetId="1">記入例!$B$166</definedName>
    <definedName name="comtDouiShutoku1">'【提出用】チェックリスト様式1,2'!$B$166</definedName>
    <definedName name="comtKenCountParty0" localSheetId="1">記入例!$B$121</definedName>
    <definedName name="comtKenCountParty0">'【提出用】チェックリスト様式1,2'!$B$121</definedName>
    <definedName name="comtKenCountParty1" localSheetId="1">記入例!$B$122</definedName>
    <definedName name="comtKenCountParty1">'【提出用】チェックリスト様式1,2'!$B$122</definedName>
    <definedName name="comtKenCountParty2" localSheetId="1">記入例!$B$123</definedName>
    <definedName name="comtKenCountParty2">'【提出用】チェックリスト様式1,2'!$B$123</definedName>
    <definedName name="comtKenCountParty3" localSheetId="1">記入例!$B$124</definedName>
    <definedName name="comtKenCountParty3">'【提出用】チェックリスト様式1,2'!$B$124</definedName>
    <definedName name="comtKenKaiKadaiId0" localSheetId="0">'【提出用】チェックリスト様式1,2'!$B$113</definedName>
    <definedName name="comtKenKaiKadaiId0" localSheetId="1">記入例!$B$113</definedName>
    <definedName name="comtKenKaiKadaiId0">#REF!</definedName>
    <definedName name="comtKenKaiKadaiId1" localSheetId="0">'【提出用】チェックリスト様式1,2'!#REF!</definedName>
    <definedName name="comtKenKaiKadaiId1" localSheetId="1">記入例!#REF!</definedName>
    <definedName name="comtKenKaiKadaiId1">#REF!</definedName>
    <definedName name="comtKenKaiKadaiMei0" localSheetId="0">'【提出用】チェックリスト様式1,2'!$B$125</definedName>
    <definedName name="comtKenKaiKadaiMei0" localSheetId="1">記入例!$B$125</definedName>
    <definedName name="comtKenKaiKadaiMei0">#REF!</definedName>
    <definedName name="comtKenKaiKadaiMei1" localSheetId="0">'【提出用】チェックリスト様式1,2'!$B$126</definedName>
    <definedName name="comtKenKaiKadaiMei1" localSheetId="1">記入例!$B$126</definedName>
    <definedName name="comtKenKaiKadaiMei1">#REF!</definedName>
    <definedName name="comtKenKaiKadaiMei2" localSheetId="0">'【提出用】チェックリスト様式1,2'!$B$127</definedName>
    <definedName name="comtKenKaiKadaiMei2" localSheetId="1">記入例!$B$127</definedName>
    <definedName name="comtKenKaiKadaiMei2">#REF!</definedName>
    <definedName name="comtKenKaiKadaiMei3" localSheetId="0">'【提出用】チェックリスト様式1,2'!$B$128</definedName>
    <definedName name="comtKenKaiKadaiMei3" localSheetId="1">記入例!$B$128</definedName>
    <definedName name="comtKenKaiKadaiMei3">#REF!</definedName>
    <definedName name="comtKenKaiKadaiMei4" localSheetId="0">'【提出用】チェックリスト様式1,2'!$B$129</definedName>
    <definedName name="comtKenKaiKadaiMei4" localSheetId="1">記入例!$B$129</definedName>
    <definedName name="comtKenKaiKadaiMei4">#REF!</definedName>
    <definedName name="comtKenKaiKadaiMei5" localSheetId="0">'【提出用】チェックリスト様式1,2'!$B$130</definedName>
    <definedName name="comtKenKaiKadaiMei5" localSheetId="1">記入例!$B$130</definedName>
    <definedName name="comtKenKaiKadaiMei5">#REF!</definedName>
    <definedName name="comtKenKaiKadaiMei6" localSheetId="0">'【提出用】チェックリスト様式1,2'!$B$131</definedName>
    <definedName name="comtKenKaiKadaiMei6" localSheetId="1">記入例!$B$131</definedName>
    <definedName name="comtKenKaiKadaiMei6">#REF!</definedName>
    <definedName name="comtKenKaiKikan0" localSheetId="0">'【提出用】チェックリスト様式1,2'!$B$132</definedName>
    <definedName name="comtKenKaiKikan0" localSheetId="1">記入例!$B$132</definedName>
    <definedName name="comtKenKaiKikan0">#REF!</definedName>
    <definedName name="comtKenKaiKikan1" localSheetId="0">'【提出用】チェックリスト様式1,2'!$B$133</definedName>
    <definedName name="comtKenKaiKikan1" localSheetId="1">記入例!$B$133</definedName>
    <definedName name="comtKenKaiKikan1">#REF!</definedName>
    <definedName name="comtKenKaiKikan2" localSheetId="0">'【提出用】チェックリスト様式1,2'!$B$134</definedName>
    <definedName name="comtKenKaiKikan2" localSheetId="1">記入例!$B$134</definedName>
    <definedName name="comtKenKaiKikan2">#REF!</definedName>
    <definedName name="comtKenKaiKikan3" localSheetId="0">'【提出用】チェックリスト様式1,2'!$B$135</definedName>
    <definedName name="comtKenKaiKikan3" localSheetId="1">記入例!$B$135</definedName>
    <definedName name="comtKenKaiKikan3">#REF!</definedName>
    <definedName name="comtKenKaiKikan4" localSheetId="0">'【提出用】チェックリスト様式1,2'!$B$136</definedName>
    <definedName name="comtKenKaiKikan4" localSheetId="1">記入例!$B$136</definedName>
    <definedName name="comtKenKaiKikan4">#REF!</definedName>
    <definedName name="comtKenKaiKikan5" localSheetId="0">'【提出用】チェックリスト様式1,2'!$B$137</definedName>
    <definedName name="comtKenKaiKikan5" localSheetId="1">記入例!$B$137</definedName>
    <definedName name="comtKenKaiKikan5">#REF!</definedName>
    <definedName name="comtKenKaiKikan6" localSheetId="0">'【提出用】チェックリスト様式1,2'!$B$138</definedName>
    <definedName name="comtKenKaiKikan6" localSheetId="1">記入例!$B$138</definedName>
    <definedName name="comtKenKaiKikan6">#REF!</definedName>
    <definedName name="comtKenMokuteki0" localSheetId="0">'【提出用】チェックリスト様式1,2'!$B$139</definedName>
    <definedName name="comtKenMokuteki0" localSheetId="1">記入例!$B$139</definedName>
    <definedName name="comtKenMokuteki0">#REF!</definedName>
    <definedName name="comtKenMokuteki1" localSheetId="0">'【提出用】チェックリスト様式1,2'!$B$140</definedName>
    <definedName name="comtKenMokuteki1" localSheetId="1">記入例!$B$140</definedName>
    <definedName name="comtKenMokuteki1">#REF!</definedName>
    <definedName name="comtOptOut0" localSheetId="0">'【提出用】チェックリスト様式1,2'!$B$164</definedName>
    <definedName name="comtOptOut0" localSheetId="1">記入例!$B$164</definedName>
    <definedName name="comtOptOut0">#REF!</definedName>
    <definedName name="comtOptout1" localSheetId="0">'【提出用】チェックリスト様式1,2'!#REF!</definedName>
    <definedName name="comtOptout1" localSheetId="1">記入例!#REF!</definedName>
    <definedName name="comtOptout1">#REF!</definedName>
    <definedName name="comtPdToriMokuteki0" localSheetId="0">'【提出用】チェックリスト様式1,2'!$B$147</definedName>
    <definedName name="comtPdToriMokuteki0" localSheetId="1">記入例!$B$147</definedName>
    <definedName name="comtPdToriMokuteki0">#REF!</definedName>
    <definedName name="comtRiyouKikan0" localSheetId="0">'【提出用】チェックリスト様式1,2'!$B$148</definedName>
    <definedName name="comtRiyouKikan0" localSheetId="1">記入例!$B$148</definedName>
    <definedName name="comtRiyouKikan0">#REF!</definedName>
    <definedName name="comtRiyouKikan1" localSheetId="0">'【提出用】チェックリスト様式1,2'!$B$149</definedName>
    <definedName name="comtRiyouKikan1" localSheetId="1">記入例!$B$149</definedName>
    <definedName name="comtRiyouKikan1">#REF!</definedName>
    <definedName name="comtToriTantou0" localSheetId="0">'【提出用】チェックリスト様式1,2'!#REF!</definedName>
    <definedName name="comtToriTantou0" localSheetId="1">記入例!#REF!</definedName>
    <definedName name="comtToriTantou0">#REF!</definedName>
    <definedName name="comtToriTantou1" localSheetId="0">'【提出用】チェックリスト様式1,2'!$B$176</definedName>
    <definedName name="comtToriTantou1" localSheetId="1">記入例!$B$176</definedName>
    <definedName name="comtToriTantou1">#REF!</definedName>
    <definedName name="comtToriTantou2" localSheetId="0">'【提出用】チェックリスト様式1,2'!$B$177</definedName>
    <definedName name="comtToriTantou2" localSheetId="1">記入例!$B$177</definedName>
    <definedName name="comtToriTantou2">#REF!</definedName>
    <definedName name="nKenShu" localSheetId="0">'【提出用】チェックリスト様式1,2'!$B$189</definedName>
    <definedName name="nKenShu" localSheetId="1">記入例!$B$189</definedName>
    <definedName name="nKenShu">#REF!</definedName>
    <definedName name="nYoushiki" localSheetId="0">'【提出用】チェックリスト様式1,2'!$B$188</definedName>
    <definedName name="nYoushiki" localSheetId="1">記入例!$B$188</definedName>
    <definedName name="nYoushiki">#REF!</definedName>
    <definedName name="_xlnm.Print_Area" localSheetId="0">'【提出用】チェックリスト様式1,2'!$B$1:$K$109</definedName>
    <definedName name="_xlnm.Print_Area" localSheetId="1">記入例!$B$1:$K$109</definedName>
    <definedName name="txtDataShutoku0" localSheetId="0">'【提出用】チェックリスト様式1,2'!#REF!</definedName>
    <definedName name="txtDataShutoku0" localSheetId="1">記入例!#REF!</definedName>
    <definedName name="txtDataShutoku0">#REF!</definedName>
    <definedName name="txtKenShu" localSheetId="0">'【提出用】チェックリスト様式1,2'!$D$14</definedName>
    <definedName name="txtKenShu" localSheetId="1">記入例!$D$14</definedName>
    <definedName name="txtKenShu">#REF!</definedName>
    <definedName name="txtKenShuItaku" localSheetId="0">'【提出用】チェックリスト様式1,2'!$B$116</definedName>
    <definedName name="txtKenShuItaku" localSheetId="1">記入例!$B$116</definedName>
    <definedName name="txtKenShuItaku">#REF!</definedName>
    <definedName name="txtKenShuJutaku" localSheetId="0">'【提出用】チェックリスト様式1,2'!$B$117</definedName>
    <definedName name="txtKenShuJutaku" localSheetId="1">記入例!$B$117</definedName>
    <definedName name="txtKenShuJutaku">#REF!</definedName>
    <definedName name="txtKenShuKyoudou" localSheetId="0">'【提出用】チェックリスト様式1,2'!$B$118</definedName>
    <definedName name="txtKenShuKyoudou" localSheetId="1">記入例!$B$118</definedName>
    <definedName name="txtKenShuKyoudou">#REF!</definedName>
    <definedName name="txtKenShuMizukara" localSheetId="0">'【提出用】チェックリスト様式1,2'!$B$115</definedName>
    <definedName name="txtKenShuMizukara" localSheetId="1">記入例!$B$115</definedName>
    <definedName name="txtKenShuMizukara">#REF!</definedName>
    <definedName name="txtKenShuTestbed" localSheetId="0">'【提出用】チェックリスト様式1,2'!$B$119</definedName>
    <definedName name="txtKenShuTestbed" localSheetId="1">記入例!$B$119</definedName>
    <definedName name="txtKenShuTestbed">#REF!</definedName>
    <definedName name="Z_68C7B5DD_9A4A_4060_B4FA_8B064DE7E874_.wvu.PrintArea" localSheetId="0" hidden="1">'【提出用】チェックリスト様式1,2'!$B$1:$K$109</definedName>
    <definedName name="Z_68C7B5DD_9A4A_4060_B4FA_8B064DE7E874_.wvu.PrintArea" localSheetId="1" hidden="1">記入例!$B$1:$K$109</definedName>
    <definedName name="Z_68C7B5DD_9A4A_4060_B4FA_8B064DE7E874_.wvu.Rows" localSheetId="0" hidden="1">'【提出用】チェックリスト様式1,2'!$112:$190</definedName>
    <definedName name="Z_68C7B5DD_9A4A_4060_B4FA_8B064DE7E874_.wvu.Rows" localSheetId="1" hidden="1">記入例!$112:$190</definedName>
    <definedName name="Z_70E07C77_0443_478B_9907_DC8173017165_.wvu.PrintArea" localSheetId="0" hidden="1">'【提出用】チェックリスト様式1,2'!$B$1:$K$109</definedName>
    <definedName name="Z_70E07C77_0443_478B_9907_DC8173017165_.wvu.PrintArea" localSheetId="1" hidden="1">記入例!$B$1:$K$109</definedName>
    <definedName name="Z_70E07C77_0443_478B_9907_DC8173017165_.wvu.Rows" localSheetId="0" hidden="1">'【提出用】チェックリスト様式1,2'!$112:$190</definedName>
    <definedName name="Z_70E07C77_0443_478B_9907_DC8173017165_.wvu.Rows" localSheetId="1" hidden="1">記入例!$112:$190</definedName>
    <definedName name="Z_E3BB6CFC_2197_4800_8F82_F8B9664DDF56_.wvu.PrintArea" localSheetId="0" hidden="1">'【提出用】チェックリスト様式1,2'!$B$1:$K$109</definedName>
    <definedName name="Z_E3BB6CFC_2197_4800_8F82_F8B9664DDF56_.wvu.PrintArea" localSheetId="1" hidden="1">記入例!$B$1:$K$109</definedName>
    <definedName name="Z_E3BB6CFC_2197_4800_8F82_F8B9664DDF56_.wvu.Rows" localSheetId="0" hidden="1">'【提出用】チェックリスト様式1,2'!$112:$190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'【提出用】チェックリスト様式1,2'!#REF!</definedName>
    <definedName name="データ取得者_委託_2" localSheetId="1">記入例!#REF!</definedName>
    <definedName name="データ取得者_委託_2">'【提出用】チェックリスト様式1,2'!#REF!</definedName>
    <definedName name="データ取得者_委託以外" localSheetId="1">記入例!#REF!</definedName>
    <definedName name="データ取得者_委託以外">'【提出用】チェックリスト様式1,2'!#REF!</definedName>
  </definedNames>
  <calcPr calcId="191029"/>
  <customWorkbookViews>
    <customWorkbookView name="片山 佳則 - 個人用ビュー" guid="{70E07C77-0443-478B-9907-DC8173017165}" mergeInterval="0" personalView="1" xWindow="250" yWindow="20" windowWidth="1691" windowHeight="1012" tabRatio="751" activeSheetId="1"/>
    <customWorkbookView name="七野 雅秀 - 個人用ビュー" guid="{E3BB6CFC-2197-4800-8F82-F8B9664DDF56}" mergeInterval="0" personalView="1" maximized="1" xWindow="1909" yWindow="-11" windowWidth="1942" windowHeight="1042" tabRatio="751" activeSheetId="1"/>
    <customWorkbookView name="遠田 麻衣子 - 個人用ビュー" guid="{68C7B5DD-9A4A-4060-B4FA-8B064DE7E874}" mergeInterval="0" personalView="1" xWindow="237" yWindow="33" windowWidth="1050" windowHeight="976" tabRatio="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2" l="1"/>
  <c r="M68" i="2" s="1"/>
  <c r="L68" i="2" s="1"/>
  <c r="B188" i="2"/>
  <c r="M185" i="2"/>
  <c r="M108" i="2" s="1"/>
  <c r="B106" i="2"/>
  <c r="B102" i="2"/>
  <c r="B84" i="2"/>
  <c r="M85" i="2" s="1"/>
  <c r="L85" i="2" s="1"/>
  <c r="M81" i="2"/>
  <c r="L81" i="2" s="1"/>
  <c r="D81" i="2"/>
  <c r="B81" i="2"/>
  <c r="B80" i="2"/>
  <c r="B79" i="2"/>
  <c r="B60" i="2"/>
  <c r="M64" i="2" s="1"/>
  <c r="L64" i="2" s="1"/>
  <c r="B57" i="2"/>
  <c r="M57" i="2" s="1"/>
  <c r="L57" i="2" s="1"/>
  <c r="B55" i="2"/>
  <c r="M50" i="2"/>
  <c r="L50" i="2" s="1"/>
  <c r="B50" i="2"/>
  <c r="G47" i="2"/>
  <c r="B47" i="2"/>
  <c r="M41" i="2"/>
  <c r="L41" i="2" s="1"/>
  <c r="B41" i="2"/>
  <c r="M40" i="2"/>
  <c r="L40" i="2" s="1"/>
  <c r="D40" i="2"/>
  <c r="B40" i="2"/>
  <c r="B36" i="2"/>
  <c r="M36" i="2" s="1"/>
  <c r="L36" i="2" s="1"/>
  <c r="M35" i="2"/>
  <c r="I35" i="2"/>
  <c r="J34" i="2"/>
  <c r="B34" i="2"/>
  <c r="J33" i="2"/>
  <c r="J32" i="2"/>
  <c r="J31" i="2"/>
  <c r="M23" i="2"/>
  <c r="H17" i="2"/>
  <c r="H16" i="2"/>
  <c r="H11" i="2"/>
  <c r="L2" i="2"/>
  <c r="B81" i="1"/>
  <c r="B36" i="1"/>
  <c r="M106" i="2" l="1"/>
  <c r="L106" i="2" s="1"/>
  <c r="M87" i="2"/>
  <c r="L87" i="2" s="1"/>
  <c r="M84" i="2"/>
  <c r="L84" i="2" s="1"/>
  <c r="F6" i="2"/>
  <c r="E5" i="2"/>
  <c r="G6" i="2"/>
  <c r="M8" i="2"/>
  <c r="M83" i="2"/>
  <c r="L83" i="2" s="1"/>
  <c r="M91" i="2"/>
  <c r="L95" i="2" s="1"/>
  <c r="B5" i="2"/>
  <c r="M7" i="2"/>
  <c r="F5" i="2"/>
  <c r="F7" i="2"/>
  <c r="M22" i="2"/>
  <c r="L22" i="2" s="1"/>
  <c r="M58" i="2"/>
  <c r="L58" i="2" s="1"/>
  <c r="M5" i="2"/>
  <c r="G7" i="2"/>
  <c r="M15" i="2"/>
  <c r="L15" i="2" s="1"/>
  <c r="M105" i="2"/>
  <c r="L105" i="2" s="1"/>
  <c r="G5" i="2"/>
  <c r="M6" i="2"/>
  <c r="G8" i="2"/>
  <c r="M37" i="2"/>
  <c r="L37" i="2" s="1"/>
  <c r="M67" i="2"/>
  <c r="L67" i="2" s="1"/>
  <c r="E7" i="2"/>
  <c r="F8" i="2"/>
  <c r="B13" i="2"/>
  <c r="M18" i="2"/>
  <c r="L18" i="2" s="1"/>
  <c r="M12" i="2"/>
  <c r="L13" i="2" s="1"/>
  <c r="B1" i="2"/>
  <c r="M16" i="2"/>
  <c r="L16" i="2" s="1"/>
  <c r="M9" i="2"/>
  <c r="L9" i="2" s="1"/>
  <c r="B15" i="2"/>
  <c r="B141" i="2"/>
  <c r="L2" i="1"/>
  <c r="M81" i="1" l="1"/>
  <c r="D81" i="1" l="1"/>
  <c r="L81" i="1"/>
  <c r="B106" i="1" l="1"/>
  <c r="B102" i="1"/>
  <c r="B84" i="1"/>
  <c r="M87" i="1" s="1"/>
  <c r="L87" i="1" s="1"/>
  <c r="B80" i="1"/>
  <c r="B79" i="1"/>
  <c r="B60" i="1"/>
  <c r="M64" i="1" s="1"/>
  <c r="L64" i="1" s="1"/>
  <c r="B57" i="1"/>
  <c r="M57" i="1" s="1"/>
  <c r="L57" i="1" s="1"/>
  <c r="B55" i="1"/>
  <c r="B50" i="1"/>
  <c r="B47" i="1"/>
  <c r="B41" i="1"/>
  <c r="B40" i="1"/>
  <c r="M40" i="1" s="1"/>
  <c r="L40" i="1" s="1"/>
  <c r="M36" i="1"/>
  <c r="G47" i="1"/>
  <c r="M41" i="1"/>
  <c r="L41" i="1" s="1"/>
  <c r="I35" i="1"/>
  <c r="B34" i="1"/>
  <c r="M35" i="1"/>
  <c r="M185" i="1"/>
  <c r="M108" i="1" s="1"/>
  <c r="B189" i="1"/>
  <c r="M91" i="1" s="1"/>
  <c r="L95" i="1" s="1"/>
  <c r="B188" i="1"/>
  <c r="D40" i="1"/>
  <c r="M50" i="1"/>
  <c r="L50" i="1" s="1"/>
  <c r="J34" i="1"/>
  <c r="J33" i="1"/>
  <c r="J32" i="1"/>
  <c r="J31" i="1"/>
  <c r="M23" i="1"/>
  <c r="H17" i="1"/>
  <c r="H16" i="1"/>
  <c r="H11" i="1"/>
  <c r="B1" i="1" l="1"/>
  <c r="M15" i="1"/>
  <c r="L15" i="1" s="1"/>
  <c r="M37" i="1"/>
  <c r="L37" i="1" s="1"/>
  <c r="L36" i="1"/>
  <c r="G8" i="1"/>
  <c r="G5" i="1"/>
  <c r="G7" i="1"/>
  <c r="G6" i="1"/>
  <c r="M5" i="1"/>
  <c r="M12" i="1"/>
  <c r="L13" i="1" s="1"/>
  <c r="M106" i="1"/>
  <c r="L106" i="1" s="1"/>
  <c r="M84" i="1"/>
  <c r="L84" i="1" s="1"/>
  <c r="M85" i="1"/>
  <c r="L85" i="1" s="1"/>
  <c r="B141" i="1"/>
  <c r="M83" i="1"/>
  <c r="L83" i="1" s="1"/>
  <c r="M68" i="1"/>
  <c r="L68" i="1" s="1"/>
  <c r="B15" i="1"/>
  <c r="M67" i="1"/>
  <c r="L67" i="1" s="1"/>
  <c r="E7" i="1"/>
  <c r="M58" i="1"/>
  <c r="L58" i="1" s="1"/>
  <c r="B13" i="1"/>
  <c r="M8" i="1"/>
  <c r="B5" i="1"/>
  <c r="M9" i="1"/>
  <c r="L9" i="1" s="1"/>
  <c r="M18" i="1"/>
  <c r="L18" i="1" s="1"/>
  <c r="F8" i="1"/>
  <c r="F5" i="1"/>
  <c r="F7" i="1"/>
  <c r="M105" i="1"/>
  <c r="L105" i="1" s="1"/>
  <c r="F6" i="1"/>
  <c r="M22" i="1"/>
  <c r="L22" i="1" s="1"/>
  <c r="E5" i="1"/>
  <c r="M7" i="1"/>
  <c r="M6" i="1"/>
  <c r="M16" i="1"/>
  <c r="L16" i="1" s="1"/>
</calcChain>
</file>

<file path=xl/sharedStrings.xml><?xml version="1.0" encoding="utf-8"?>
<sst xmlns="http://schemas.openxmlformats.org/spreadsheetml/2006/main" count="589" uniqueCount="246">
  <si>
    <t>開始</t>
    <rPh sb="0" eb="2">
      <t>カイシ</t>
    </rPh>
    <phoneticPr fontId="1"/>
  </si>
  <si>
    <t>終了（予定）</t>
    <rPh sb="0" eb="2">
      <t>シュウリョウ</t>
    </rPh>
    <rPh sb="3" eb="5">
      <t>ヨテイ</t>
    </rPh>
    <phoneticPr fontId="1"/>
  </si>
  <si>
    <t>データの取得</t>
    <rPh sb="4" eb="6">
      <t>シュトク</t>
    </rPh>
    <phoneticPr fontId="1"/>
  </si>
  <si>
    <t>データの管理</t>
    <rPh sb="4" eb="6">
      <t>カンリ</t>
    </rPh>
    <phoneticPr fontId="1"/>
  </si>
  <si>
    <t>データの廃棄</t>
    <rPh sb="4" eb="6">
      <t>ハイキ</t>
    </rPh>
    <phoneticPr fontId="1"/>
  </si>
  <si>
    <t>から</t>
    <phoneticPr fontId="1"/>
  </si>
  <si>
    <t>まで</t>
    <phoneticPr fontId="1"/>
  </si>
  <si>
    <t>データの利用</t>
    <phoneticPr fontId="1"/>
  </si>
  <si>
    <t>&lt;--</t>
    <phoneticPr fontId="1"/>
  </si>
  <si>
    <t>&lt;--</t>
  </si>
  <si>
    <t>件</t>
    <rPh sb="0" eb="1">
      <t>ケン</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</si>
  <si>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</si>
  <si>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利用での主要な確認事項</t>
    <rPh sb="0" eb="2">
      <t>リヨウ</t>
    </rPh>
    <rPh sb="4" eb="6">
      <t>シュヨウ</t>
    </rPh>
    <rPh sb="7" eb="9">
      <t>カクニン</t>
    </rPh>
    <rPh sb="9" eb="11">
      <t>ジコウ</t>
    </rPh>
    <phoneticPr fontId="1"/>
  </si>
  <si>
    <t>ここからは文章の記載</t>
    <rPh sb="5" eb="7">
      <t>ブンショウ</t>
    </rPh>
    <rPh sb="8" eb="10">
      <t>キサイ</t>
    </rPh>
    <phoneticPr fontId="1"/>
  </si>
  <si>
    <t>ここからは条件判定の記載</t>
    <rPh sb="5" eb="7">
      <t>ジョウケン</t>
    </rPh>
    <rPh sb="7" eb="9">
      <t>ハンテイ</t>
    </rPh>
    <rPh sb="10" eb="12">
      <t>キサイ</t>
    </rPh>
    <phoneticPr fontId="1"/>
  </si>
  <si>
    <t>委託研究計画書における研究概要文を流用いただいても結構です。</t>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</si>
  <si>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</si>
  <si>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取扱担当者</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</si>
  <si>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</si>
  <si>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案件番号（ID）</t>
    <rPh sb="0" eb="4">
      <t>アンケンバンゴウ</t>
    </rPh>
    <phoneticPr fontId="1"/>
  </si>
  <si>
    <t>研究開発期間（年月日）：</t>
    <rPh sb="2" eb="4">
      <t>カイハツ</t>
    </rPh>
    <rPh sb="4" eb="6">
      <t>キカン</t>
    </rPh>
    <rPh sb="7" eb="10">
      <t>ネンガッピ</t>
    </rPh>
    <phoneticPr fontId="1"/>
  </si>
  <si>
    <t>研究種別：</t>
    <rPh sb="0" eb="2">
      <t>ケンキュウ</t>
    </rPh>
    <rPh sb="2" eb="4">
      <t>シュベツ</t>
    </rPh>
    <phoneticPr fontId="1"/>
  </si>
  <si>
    <t>取得方法：</t>
    <rPh sb="0" eb="2">
      <t>シュトク</t>
    </rPh>
    <rPh sb="2" eb="4">
      <t>ホウホウ</t>
    </rPh>
    <phoneticPr fontId="1"/>
  </si>
  <si>
    <t>データ取得者
（データ取得機関）：</t>
    <phoneticPr fontId="1"/>
  </si>
  <si>
    <t>オプトアウトの方法：</t>
    <rPh sb="7" eb="9">
      <t>ホウホウ</t>
    </rPh>
    <phoneticPr fontId="1"/>
  </si>
  <si>
    <t>オプトイン（同意）の方法：</t>
    <rPh sb="6" eb="8">
      <t>ドウイ</t>
    </rPh>
    <rPh sb="10" eb="12">
      <t>ホウホウ</t>
    </rPh>
    <phoneticPr fontId="1"/>
  </si>
  <si>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</si>
  <si>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</si>
  <si>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</si>
  <si>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</si>
  <si>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t>上記機関が利用するデータ：</t>
    <rPh sb="0" eb="2">
      <t>ジョウキ</t>
    </rPh>
    <rPh sb="2" eb="4">
      <t>キカン</t>
    </rPh>
    <rPh sb="5" eb="7">
      <t>リヨウ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</si>
  <si>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</si>
  <si>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</si>
  <si>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</si>
  <si>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</si>
  <si>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</si>
  <si>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</si>
  <si>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</si>
  <si>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利用期間・保持期間（年月日）：</t>
    <rPh sb="0" eb="2">
      <t>リヨウ</t>
    </rPh>
    <rPh sb="2" eb="4">
      <t>キカン</t>
    </rPh>
    <rPh sb="5" eb="7">
      <t>ホジ</t>
    </rPh>
    <rPh sb="7" eb="9">
      <t>キカン</t>
    </rPh>
    <rPh sb="10" eb="13">
      <t>ネンガッピ</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</si>
  <si>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</si>
  <si>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</si>
  <si>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t>作成日（年月日）：</t>
    <rPh sb="0" eb="3">
      <t>サクセイビ</t>
    </rPh>
    <rPh sb="4" eb="7">
      <t>ネンガッピ</t>
    </rPh>
    <phoneticPr fontId="1"/>
  </si>
  <si>
    <t>３．他の機関（本研究に加わらない者）からデータの提供を受ける</t>
    <phoneticPr fontId="1"/>
  </si>
  <si>
    <t>取得予定時期：</t>
    <rPh sb="2" eb="4">
      <t>ヨテイ</t>
    </rPh>
    <rPh sb="4" eb="6">
      <t>ジキ</t>
    </rPh>
    <phoneticPr fontId="1"/>
  </si>
  <si>
    <t>３）本人の同意を得ずに、他の研究開発において取得したデータとの突合（マッシュアップ）を行わない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</si>
  <si>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</si>
  <si>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所属：</t>
    <rPh sb="0" eb="2">
      <t>ショゾク</t>
    </rPh>
    <phoneticPr fontId="1"/>
  </si>
  <si>
    <t>氏名：</t>
    <rPh sb="0" eb="2">
      <t>シメイ</t>
    </rPh>
    <phoneticPr fontId="1"/>
  </si>
  <si>
    <t>ﾒｰﾙｱﾄﾞﾚｽ：</t>
    <phoneticPr fontId="1"/>
  </si>
  <si>
    <t>同意取得における説明において、データの利用目的や第三者提供について認識・理解しやすい形で
伝えているか</t>
    <rPh sb="25" eb="26">
      <t>サン</t>
    </rPh>
    <phoneticPr fontId="1"/>
  </si>
  <si>
    <t>移転時には、暗号化処理など適切なセキュリティを担保することが必要です。</t>
    <rPh sb="0" eb="2">
      <t>イテン</t>
    </rPh>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</si>
  <si>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</si>
  <si>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</si>
  <si>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</si>
  <si>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</si>
  <si>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</si>
  <si>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暗号化処理などセキュリティの担保方法：</t>
    <phoneticPr fontId="1"/>
  </si>
  <si>
    <t>１）データの利用期間・保持期間を設定し、データ取得前か後に、本人からその内容について同意取得（又は通知・公表）を行う</t>
    <phoneticPr fontId="1"/>
  </si>
  <si>
    <t>２）利用期間・保持期間終了時のデータの取り扱いに関して、データ取得前か後に、同意取得（又は通知・公表）を行う</t>
    <phoneticPr fontId="1"/>
  </si>
  <si>
    <t>同意の取得</t>
    <rPh sb="0" eb="2">
      <t>ドウイ</t>
    </rPh>
    <rPh sb="3" eb="5">
      <t>シュトク</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</si>
  <si>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</si>
  <si>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</si>
  <si>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</si>
  <si>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（２） データの委託</t>
    <rPh sb="8" eb="10">
      <t>イタク</t>
    </rPh>
    <phoneticPr fontId="1"/>
  </si>
  <si>
    <t>（３） データの提供・公開 （論文発表は除く）</t>
    <rPh sb="8" eb="10">
      <t>テイキョウ</t>
    </rPh>
    <rPh sb="11" eb="13">
      <t>コウカイ</t>
    </rPh>
    <rPh sb="15" eb="17">
      <t>ロンブン</t>
    </rPh>
    <rPh sb="17" eb="19">
      <t>ハッピョウ</t>
    </rPh>
    <rPh sb="20" eb="21">
      <t>ノゾ</t>
    </rPh>
    <phoneticPr fontId="1"/>
  </si>
  <si>
    <t>（４） 論文発表</t>
    <rPh sb="4" eb="8">
      <t>ロンブンハッピョウ</t>
    </rPh>
    <phoneticPr fontId="1"/>
  </si>
  <si>
    <t>倫理委員会の承認状況 （人体あるいは動物に対する実験）</t>
    <rPh sb="0" eb="2">
      <t>リンリ</t>
    </rPh>
    <rPh sb="2" eb="5">
      <t>イインカイ</t>
    </rPh>
    <rPh sb="6" eb="8">
      <t>ショウニン</t>
    </rPh>
    <rPh sb="8" eb="10">
      <t>ジョウキョウ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</si>
  <si>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</si>
  <si>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２．国内および海外</t>
  </si>
  <si>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</si>
  <si>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</si>
  <si>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</si>
  <si>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</si>
  <si>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</si>
  <si>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○○○○年○○月○○日</t>
    <rPh sb="4" eb="5">
      <t>ネン</t>
    </rPh>
    <rPh sb="7" eb="8">
      <t>ガツ</t>
    </rPh>
    <rPh sb="10" eb="11">
      <t>ニチ</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</si>
  <si>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</si>
  <si>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</si>
  <si>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提供元：○○○
提供先：△△△</t>
    <phoneticPr fontId="1"/>
  </si>
  <si>
    <t>様式：　様式１→"1"、様式2→"2"</t>
    <rPh sb="0" eb="2">
      <t>ヨウシキ</t>
    </rPh>
    <rPh sb="4" eb="6">
      <t>ヨウシキ</t>
    </rPh>
    <rPh sb="12" eb="14">
      <t>ヨウシキ</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</si>
  <si>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</si>
  <si>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データを第三者に提供または公開する場合、本人の同意を得る必要があります。</t>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</si>
  <si>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</si>
  <si>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データの取扱いを委託する場合は、データの安全管理が図られるよう、委託を受けた者に対する必要かつ適切な監督を行わなければなりません。</t>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</si>
  <si>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</si>
  <si>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</si>
  <si>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</si>
  <si>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</si>
  <si>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受託研究・研究助成金による研究（外部機関から研究開発費用提供・助成を受けて行うもの）</t>
    <phoneticPr fontId="1"/>
  </si>
  <si>
    <t>共同研究（外部研究機関と共同で行うもの）</t>
    <phoneticPr fontId="1"/>
  </si>
  <si>
    <t>委託研究</t>
    <phoneticPr fontId="1"/>
  </si>
  <si>
    <t>提供元及び提供先
（公開元及び公開先）：</t>
    <rPh sb="12" eb="13">
      <t>モト</t>
    </rPh>
    <phoneticPr fontId="1"/>
  </si>
  <si>
    <t>記載は不要です。</t>
    <rPh sb="0" eb="2">
      <t>キサイ</t>
    </rPh>
    <rPh sb="3" eb="5">
      <t>フヨウ</t>
    </rPh>
    <phoneticPr fontId="1"/>
  </si>
  <si>
    <t>４．その他</t>
    <phoneticPr fontId="1"/>
  </si>
  <si>
    <t>１．NICTのみ</t>
    <phoneticPr fontId="1"/>
  </si>
  <si>
    <t>２．NICT及び他の機関</t>
    <phoneticPr fontId="1"/>
  </si>
  <si>
    <t>３．他の機関のみ</t>
    <phoneticPr fontId="1"/>
  </si>
  <si>
    <t>Co.21</t>
    <phoneticPr fontId="1"/>
  </si>
  <si>
    <t>Co.22</t>
    <phoneticPr fontId="1"/>
  </si>
  <si>
    <t>1. 取扱担当者の所属する機関のみ</t>
    <phoneticPr fontId="1"/>
  </si>
  <si>
    <t>2. 取扱担当者の所属する機関及び他の機関</t>
    <phoneticPr fontId="1"/>
  </si>
  <si>
    <t>3. 他の機関のみ</t>
    <phoneticPr fontId="1"/>
  </si>
  <si>
    <t>Co.1</t>
    <phoneticPr fontId="1"/>
  </si>
  <si>
    <t>１．本研究でデータを取得する（外部事業者等への委託による取得も含む）</t>
    <rPh sb="15" eb="21">
      <t>ガイブジギョウシャトウ</t>
    </rPh>
    <rPh sb="23" eb="25">
      <t>イタク</t>
    </rPh>
    <phoneticPr fontId="1"/>
  </si>
  <si>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</si>
  <si>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【様式１】への「パーソナルデータ取扱研究開発に対するリスク評価結果」に付与されたID[*]を記入してください。
  [*] A_12345_220101_01形式 または B_123T45_220101_01形式のID</t>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</si>
  <si>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</si>
  <si>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</si>
  <si>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研究計画中での審議（プロセス１、様式１）から変更になった場合には、新しい研究開発課題名に加えて、様式１に記載した研究開発課題名も「（旧）△△△」と記入してください。</t>
  </si>
  <si>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</si>
  <si>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</si>
  <si>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</si>
  <si>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研究計画中での審議（プロセス1、様式1）から変更になった場合には、新しい研究プロジェクトテーマ名に加えて、様式1に記載した研究プロジェクトテーマ名も「（旧）△△△」と記入してください。</t>
  </si>
  <si>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</si>
  <si>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</si>
  <si>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</si>
  <si>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</si>
  <si>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</si>
  <si>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</si>
  <si>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</si>
  <si>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NICT総合テストベッド研究計画書の研究目的、研究内等に基づき記入してください。</t>
  </si>
  <si>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</si>
  <si>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</si>
  <si>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</si>
  <si>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</si>
  <si>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</si>
  <si>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</si>
  <si>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</si>
  <si>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</si>
  <si>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</si>
  <si>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</si>
  <si>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</si>
  <si>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</si>
  <si>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</si>
  <si>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</si>
  <si>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データの提供・公開を予定している場合、データ種別（①,②,③,④）ごとに提供又は公開するデータを全てご記入ください。</t>
  </si>
  <si>
    <t>NICT総合テストベッド研究計画書の連絡窓口を記入してください。</t>
  </si>
  <si>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</si>
  <si>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</si>
  <si>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</si>
  <si>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</si>
  <si>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</si>
  <si>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</si>
  <si>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</si>
  <si>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</si>
  <si>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</si>
  <si>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</si>
  <si>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</si>
  <si>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データを移転する場合、移転元の国の関連法に従う必要あるので、必ず確認してください。</t>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</si>
  <si>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</si>
  <si>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</si>
  <si>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様式提出ごとに作成日を記載してください。</t>
    <phoneticPr fontId="1"/>
  </si>
  <si>
    <t>選択してください</t>
  </si>
  <si>
    <t>選択してください</t>
    <rPh sb="0" eb="2">
      <t>センタク</t>
    </rPh>
    <phoneticPr fontId="1"/>
  </si>
  <si>
    <t>選択してください</t>
    <phoneticPr fontId="1"/>
  </si>
  <si>
    <t>記載してください</t>
    <phoneticPr fontId="1"/>
  </si>
  <si>
    <t>選択してください　</t>
  </si>
  <si>
    <t>取り扱うパーソナルデータを具体的に記載下さい。
下記（参考）を参照いただき、パーソナルデータを列挙してください。</t>
    <phoneticPr fontId="1"/>
  </si>
  <si>
    <t>２．既に取得済みのデータを活用する</t>
    <phoneticPr fontId="1"/>
  </si>
  <si>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</si>
  <si>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Co.3</t>
    <phoneticPr fontId="1"/>
  </si>
  <si>
    <t>Co.4</t>
    <phoneticPr fontId="1"/>
  </si>
  <si>
    <t>Co.5</t>
    <phoneticPr fontId="1"/>
  </si>
  <si>
    <t>3. 提案者等(代表提案者、共同提案者、連携研究者及び研究実施協力者)以外の機関のみ</t>
    <phoneticPr fontId="1"/>
  </si>
  <si>
    <t>1. 提案者等(代表提案者、共同提案者、連携研究者及び研究実施協力者)のみ</t>
    <phoneticPr fontId="1"/>
  </si>
  <si>
    <t>2. 提案者等(代表提案者、共同提案者、連携研究者及び研究実施協力者)と他の機関</t>
    <phoneticPr fontId="1"/>
  </si>
  <si>
    <t>1. 受託者等(代表研究者、研究分担者、連携研究者及び研究実施協力者)のみ</t>
    <phoneticPr fontId="1"/>
  </si>
  <si>
    <t>2. 受託者等(代表研究者、研究分担者、連携研究者及び研究実施協力者)と他の機関</t>
    <phoneticPr fontId="1"/>
  </si>
  <si>
    <t>1. 受託研究に加わっている機関のみ</t>
    <phoneticPr fontId="1"/>
  </si>
  <si>
    <t>2. 受託研究に加わっている機関及び他の機関</t>
    <phoneticPr fontId="1"/>
  </si>
  <si>
    <t>3. 他の機関のみ</t>
    <phoneticPr fontId="1"/>
  </si>
  <si>
    <t>1. NICT及び共同研究先のみ</t>
    <phoneticPr fontId="1"/>
  </si>
  <si>
    <t>2. NICT、共同研究先及び他の機関</t>
    <phoneticPr fontId="1"/>
  </si>
  <si>
    <t>3. 受託者等(代表研究者、研究分担者、連携研究者及び研究実施協力者)以外の機関のみ</t>
    <phoneticPr fontId="1"/>
  </si>
  <si>
    <t>H35, K43, K46, K48, K49, K51, K54, K56, K70, K71, K72, K76, K78, K79, K85, K86, K89, K90, K92，K95, K97, K101に「×」が含まれる場合、「1」を表示</t>
    <rPh sb="113" eb="114">
      <t>フク</t>
    </rPh>
    <rPh sb="117" eb="119">
      <t>バアイ</t>
    </rPh>
    <rPh sb="124" eb="126">
      <t>ヒョウジ</t>
    </rPh>
    <phoneticPr fontId="1"/>
  </si>
  <si>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</si>
  <si>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</si>
  <si>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</si>
  <si>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</si>
  <si>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</si>
  <si>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</si>
  <si>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</si>
  <si>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</si>
  <si>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</si>
  <si>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</si>
  <si>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（項目ごとの注意事項）</t>
    <rPh sb="1" eb="3">
      <t>コウモク</t>
    </rPh>
    <rPh sb="6" eb="10">
      <t>チュウイジコウ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</si>
  <si>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</si>
  <si>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</si>
  <si>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</si>
  <si>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</si>
  <si>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</si>
  <si>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</si>
  <si>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</si>
  <si>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</si>
  <si>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</si>
  <si>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</si>
  <si>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</si>
  <si>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</si>
  <si>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</si>
  <si>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&lt;--</t>
    <phoneticPr fontId="1"/>
  </si>
  <si>
    <t>最初に研究種別を選択し、次に様式（B3）を選択して下さい。</t>
    <rPh sb="12" eb="13">
      <t>ツギ</t>
    </rPh>
    <phoneticPr fontId="1"/>
  </si>
  <si>
    <t>最初に研究種別（D14）を選択してから、必ず様式を選択して下さい。</t>
    <rPh sb="0" eb="2">
      <t>サイショ</t>
    </rPh>
    <rPh sb="3" eb="7">
      <t>ケンキュウシュベツ</t>
    </rPh>
    <rPh sb="13" eb="15">
      <t>センタク</t>
    </rPh>
    <rPh sb="20" eb="21">
      <t>カナラ</t>
    </rPh>
    <rPh sb="22" eb="24">
      <t>ヨウシキ</t>
    </rPh>
    <rPh sb="25" eb="27">
      <t>センタク</t>
    </rPh>
    <rPh sb="29" eb="30">
      <t>クダ</t>
    </rPh>
    <phoneticPr fontId="1"/>
  </si>
  <si>
    <t>○○○○年○○月○○日</t>
    <phoneticPr fontId="1"/>
  </si>
  <si>
    <t>（事務局記入欄）</t>
    <rPh sb="1" eb="4">
      <t>ジムキョク</t>
    </rPh>
    <rPh sb="4" eb="7">
      <t>キニュウラン</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</si>
  <si>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t>
    <rPh sb="90" eb="92">
      <t>ツウチ</t>
    </rPh>
    <rPh sb="93" eb="96">
      <t>コウヒョウトウ</t>
    </rPh>
    <rPh sb="97" eb="98">
      <t>サイ</t>
    </rPh>
    <phoneticPr fontId="1"/>
  </si>
  <si>
    <t>実際に保管する受託者を記入してください。
　・△△大学：○○データ、カルテ【要配慮】、・・
　・□□株式会社：○○データ、○○データ、・・</t>
    <rPh sb="3" eb="5">
      <t>ホカン</t>
    </rPh>
    <phoneticPr fontId="1"/>
  </si>
  <si>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</si>
  <si>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</si>
  <si>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</si>
  <si>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・本チェックリスト（様式1,2）は原則、１研究（委託研究の場合は応募の単位毎）につき１枚提出してください。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8" eb="111">
      <t>キニュウラン</t>
    </rPh>
    <rPh sb="119" eb="120">
      <t>イ</t>
    </rPh>
    <rPh sb="123" eb="125">
      <t>バアイ</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</si>
  <si>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</si>
  <si>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</si>
  <si>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</si>
  <si>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様式（B3）を選択してください。</t>
    <rPh sb="0" eb="2">
      <t>ヨウシキ</t>
    </rPh>
    <rPh sb="7" eb="9">
      <t>センタク</t>
    </rPh>
    <phoneticPr fontId="1"/>
  </si>
  <si>
    <t>様式１ （プロセス１：研究計画として審議する段階)</t>
  </si>
  <si>
    <t>委託研究</t>
  </si>
  <si>
    <t>△△△</t>
    <phoneticPr fontId="1"/>
  </si>
  <si>
    <t>kikou@nict.go.jp</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</si>
  <si>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</si>
  <si>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</si>
  <si>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</si>
  <si>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</si>
  <si>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</si>
  <si>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</si>
  <si>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</si>
  <si>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</si>
  <si>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</si>
  <si>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</si>
  <si>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</si>
  <si>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</si>
  <si>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</si>
  <si>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</si>
  <si>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</si>
  <si>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</si>
  <si>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</si>
  <si>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</si>
  <si>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</si>
  <si>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</si>
  <si>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</si>
  <si>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</si>
  <si>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</si>
  <si>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</si>
  <si>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２．倫理委員会の承認を受けている</t>
  </si>
  <si>
    <t>設置機関：△△大学
委員会名：△△委員会
研究課題：△△△</t>
    <phoneticPr fontId="1"/>
  </si>
  <si>
    <t>２．コメントがあった</t>
  </si>
  <si>
    <t>　　　　Rev.10.1.5.1 (2023.5.19)</t>
    <phoneticPr fontId="1"/>
  </si>
  <si>
    <t>・課題番号：241
・研究開発課題名：高信頼データ流通のための非集中型ネットワーク内ストレージ及びアプリケーションの研究開発
・提案課題：</t>
    <rPh sb="1" eb="3">
      <t>カダイ</t>
    </rPh>
    <rPh sb="3" eb="5">
      <t>バンゴウ</t>
    </rPh>
    <rPh sb="11" eb="13">
      <t>ケンキュウ</t>
    </rPh>
    <rPh sb="13" eb="15">
      <t>カイハツ</t>
    </rPh>
    <rPh sb="15" eb="18">
      <t>カダイメイ</t>
    </rPh>
    <rPh sb="64" eb="66">
      <t>テイアン</t>
    </rPh>
    <rPh sb="66" eb="68">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</si>
</sst>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91">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6" fillId="0" borderId="17"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28"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wrapText="1"/>
    </xf>
    <xf numFmtId="0" fontId="9" fillId="0" borderId="30"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9"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3" fillId="0" borderId="3" xfId="0" applyFont="1" applyBorder="1" applyAlignment="1" applyProtection="1">
      <alignment horizontal="center" vertical="center"/>
    </xf>
    <xf numFmtId="0" fontId="7" fillId="2" borderId="0" xfId="0" applyFont="1" applyFill="1" applyProtection="1">
      <alignment vertical="center"/>
    </xf>
    <xf numFmtId="0" fontId="6"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5" fillId="2" borderId="0" xfId="0" applyFont="1" applyFill="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6" fillId="0" borderId="3" xfId="0" applyFont="1" applyBorder="1" applyAlignment="1" applyProtection="1">
      <alignment horizontal="center" vertical="center"/>
    </xf>
    <xf numFmtId="0" fontId="7" fillId="0" borderId="0" xfId="0" applyFont="1" applyAlignment="1" applyProtection="1">
      <alignment vertical="center" shrinkToFit="1"/>
    </xf>
    <xf numFmtId="0" fontId="6" fillId="0" borderId="0" xfId="0" applyFont="1" applyProtection="1">
      <alignment vertical="center"/>
      <protection hidden="1"/>
    </xf>
    <xf numFmtId="176" fontId="10" fillId="0" borderId="0" xfId="0" applyNumberFormat="1" applyFont="1" applyBorder="1" applyAlignme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19" fillId="0" borderId="0" xfId="0" applyFont="1" applyAlignment="1" applyProtection="1">
      <alignment wrapText="1"/>
      <protection hidden="1"/>
    </xf>
    <xf numFmtId="0" fontId="6" fillId="0" borderId="0" xfId="0" applyFont="1" applyBorder="1" applyAlignment="1" applyProtection="1">
      <alignment vertical="center"/>
      <protection hidden="1"/>
    </xf>
    <xf numFmtId="0" fontId="19" fillId="0" borderId="0" xfId="0" applyFont="1" applyAlignment="1" applyProtection="1">
      <alignment horizontal="left" vertical="top" wrapText="1"/>
      <protection hidden="1"/>
    </xf>
    <xf numFmtId="0" fontId="6" fillId="0" borderId="17" xfId="0" applyFont="1" applyBorder="1" applyAlignment="1" applyProtection="1">
      <alignment vertical="center"/>
      <protection hidden="1"/>
    </xf>
    <xf numFmtId="0" fontId="3" fillId="0" borderId="0" xfId="0" applyFont="1" applyAlignment="1" applyProtection="1">
      <alignment horizontal="left" vertical="center" wrapText="1"/>
      <protection hidden="1"/>
    </xf>
    <xf numFmtId="0" fontId="6" fillId="0" borderId="17"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Protection="1">
      <alignment vertical="center"/>
      <protection hidden="1"/>
    </xf>
    <xf numFmtId="0" fontId="3" fillId="0" borderId="0" xfId="0" applyFont="1" applyAlignment="1" applyProtection="1">
      <alignment vertical="top" wrapText="1"/>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left" vertical="center"/>
      <protection hidden="1"/>
    </xf>
    <xf numFmtId="176" fontId="6" fillId="0" borderId="0" xfId="0" applyNumberFormat="1" applyFont="1" applyBorder="1" applyAlignment="1" applyProtection="1">
      <alignmen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Alignment="1" applyProtection="1">
      <alignment vertical="center"/>
      <protection hidden="1"/>
    </xf>
    <xf numFmtId="0" fontId="7" fillId="0" borderId="0" xfId="0" applyFont="1" applyAlignment="1" applyProtection="1">
      <alignment vertical="center" wrapText="1"/>
    </xf>
    <xf numFmtId="0" fontId="3" fillId="0" borderId="0" xfId="0" applyFont="1" applyAlignment="1" applyProtection="1">
      <alignment vertical="center" wrapText="1"/>
    </xf>
    <xf numFmtId="0" fontId="26" fillId="0" borderId="0" xfId="0" applyFont="1" applyAlignment="1" applyProtection="1">
      <alignment vertical="center" wrapText="1"/>
    </xf>
    <xf numFmtId="0" fontId="16" fillId="0" borderId="0" xfId="0" applyFont="1" applyAlignment="1" applyProtection="1">
      <alignment vertical="top" wrapText="1"/>
    </xf>
    <xf numFmtId="0" fontId="12" fillId="9" borderId="3" xfId="3" applyFont="1" applyFill="1" applyBorder="1" applyAlignment="1" applyProtection="1">
      <alignment horizontal="center" vertical="center" shrinkToFit="1"/>
    </xf>
    <xf numFmtId="0" fontId="13" fillId="9" borderId="3" xfId="3" applyFont="1" applyFill="1" applyBorder="1" applyAlignment="1" applyProtection="1">
      <alignment horizontal="center" vertical="center" shrinkToFit="1"/>
    </xf>
    <xf numFmtId="0" fontId="12" fillId="9" borderId="5" xfId="0" applyFont="1" applyFill="1" applyBorder="1" applyAlignment="1" applyProtection="1">
      <alignment horizontal="left" vertical="center"/>
    </xf>
    <xf numFmtId="0" fontId="12" fillId="9" borderId="1" xfId="0" applyFont="1" applyFill="1" applyBorder="1" applyAlignment="1" applyProtection="1">
      <alignment horizontal="left"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15" fillId="9" borderId="7" xfId="0" applyFont="1" applyFill="1" applyBorder="1" applyAlignment="1" applyProtection="1">
      <alignment vertical="center" shrinkToFit="1"/>
    </xf>
    <xf numFmtId="177" fontId="7" fillId="9" borderId="3" xfId="0" applyNumberFormat="1" applyFont="1" applyFill="1" applyBorder="1" applyAlignment="1" applyProtection="1">
      <alignment vertical="center"/>
    </xf>
    <xf numFmtId="0" fontId="26" fillId="9" borderId="3" xfId="0" applyFont="1" applyFill="1" applyBorder="1" applyAlignment="1" applyProtection="1">
      <alignment horizontal="left" vertical="center" wrapText="1"/>
    </xf>
    <xf numFmtId="0" fontId="7" fillId="9" borderId="3" xfId="0" applyFont="1" applyFill="1" applyBorder="1" applyAlignment="1" applyProtection="1">
      <alignment horizontal="center" vertical="center" shrinkToFit="1"/>
    </xf>
    <xf numFmtId="0" fontId="22" fillId="7" borderId="3" xfId="0" applyFont="1" applyFill="1" applyBorder="1" applyAlignment="1" applyProtection="1">
      <alignment horizontal="center" vertical="center" wrapText="1"/>
    </xf>
    <xf numFmtId="0" fontId="8" fillId="10" borderId="0" xfId="0" applyFont="1" applyFill="1" applyAlignment="1" applyProtection="1">
      <alignment vertical="top"/>
    </xf>
    <xf numFmtId="0" fontId="7" fillId="10" borderId="0" xfId="0" applyFont="1" applyFill="1" applyProtection="1">
      <alignment vertical="center"/>
    </xf>
    <xf numFmtId="0" fontId="7" fillId="10" borderId="0" xfId="0" applyFont="1" applyFill="1" applyAlignment="1" applyProtection="1">
      <alignment horizontal="right" vertical="center"/>
    </xf>
    <xf numFmtId="0" fontId="7" fillId="10" borderId="4" xfId="0" applyFont="1" applyFill="1" applyBorder="1" applyAlignment="1" applyProtection="1">
      <alignment horizontal="center" vertical="center" wrapText="1"/>
    </xf>
    <xf numFmtId="0" fontId="7" fillId="10" borderId="6" xfId="0" applyFont="1" applyFill="1" applyBorder="1" applyAlignment="1" applyProtection="1">
      <alignment vertical="center" wrapText="1"/>
    </xf>
    <xf numFmtId="0" fontId="7" fillId="10" borderId="0" xfId="0" applyFont="1" applyFill="1" applyBorder="1" applyAlignment="1" applyProtection="1">
      <alignment horizontal="left" vertical="center" wrapText="1"/>
    </xf>
    <xf numFmtId="0" fontId="7" fillId="12" borderId="0" xfId="0" applyFont="1" applyFill="1" applyProtection="1">
      <alignment vertical="center"/>
    </xf>
    <xf numFmtId="0" fontId="7" fillId="9" borderId="3" xfId="0"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12" fillId="9" borderId="1" xfId="0" applyFont="1" applyFill="1" applyBorder="1" applyAlignment="1" applyProtection="1">
      <alignment horizontal="left" vertical="center"/>
    </xf>
    <xf numFmtId="0" fontId="9"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vertical="top" wrapText="1"/>
      <protection hidden="1"/>
    </xf>
    <xf numFmtId="0" fontId="12" fillId="9" borderId="5"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9" borderId="2" xfId="0" applyFont="1" applyFill="1" applyBorder="1" applyAlignment="1" applyProtection="1">
      <alignment vertical="center" wrapText="1"/>
    </xf>
    <xf numFmtId="0" fontId="16" fillId="0" borderId="2" xfId="0" applyFont="1" applyBorder="1" applyAlignment="1" applyProtection="1">
      <alignment horizontal="left" vertical="center" wrapText="1" shrinkToFit="1"/>
      <protection locked="0"/>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19" fillId="0" borderId="0" xfId="0" applyFont="1" applyAlignment="1" applyProtection="1">
      <alignment vertical="center" wrapText="1"/>
      <protection hidden="1"/>
    </xf>
    <xf numFmtId="0" fontId="32" fillId="0" borderId="17" xfId="0" applyFont="1" applyBorder="1" applyAlignment="1" applyProtection="1">
      <alignment vertical="center" wrapText="1"/>
    </xf>
    <xf numFmtId="0" fontId="32" fillId="0" borderId="0" xfId="0" applyFont="1" applyAlignment="1" applyProtection="1">
      <alignment vertical="center" wrapText="1"/>
    </xf>
    <xf numFmtId="0" fontId="38" fillId="10" borderId="0" xfId="0" applyFont="1" applyFill="1" applyAlignment="1" applyProtection="1">
      <alignment horizontal="left" vertical="top" wrapText="1"/>
    </xf>
    <xf numFmtId="0" fontId="38" fillId="10" borderId="0" xfId="0" applyFont="1" applyFill="1" applyAlignment="1" applyProtection="1">
      <alignment horizontal="left" vertical="top"/>
    </xf>
    <xf numFmtId="0" fontId="9" fillId="10" borderId="0" xfId="0" applyFont="1" applyFill="1" applyAlignment="1" applyProtection="1">
      <alignment horizontal="right" vertical="top"/>
    </xf>
    <xf numFmtId="0" fontId="40" fillId="6" borderId="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xf>
    <xf numFmtId="0" fontId="12" fillId="9" borderId="3" xfId="3" applyFont="1" applyFill="1" applyBorder="1" applyAlignment="1" applyProtection="1">
      <alignment horizontal="center" vertical="center" wrapText="1"/>
    </xf>
    <xf numFmtId="0" fontId="12" fillId="9" borderId="3" xfId="3" applyFont="1" applyFill="1" applyBorder="1" applyAlignment="1" applyProtection="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10" borderId="5"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xf>
    <xf numFmtId="0" fontId="7" fillId="10" borderId="7" xfId="0" applyFont="1" applyFill="1" applyBorder="1" applyAlignment="1" applyProtection="1">
      <alignment horizontal="left" vertical="center"/>
    </xf>
    <xf numFmtId="0" fontId="7" fillId="9" borderId="3" xfId="0" applyFont="1" applyFill="1" applyBorder="1" applyAlignment="1" applyProtection="1">
      <alignment horizontal="left" vertical="center"/>
    </xf>
    <xf numFmtId="177" fontId="7" fillId="0" borderId="5" xfId="0" applyNumberFormat="1" applyFont="1" applyBorder="1" applyAlignment="1" applyProtection="1">
      <alignment vertical="center"/>
      <protection locked="0"/>
    </xf>
    <xf numFmtId="177" fontId="7" fillId="0" borderId="6" xfId="0" applyNumberFormat="1" applyFont="1" applyBorder="1" applyAlignment="1" applyProtection="1">
      <alignment vertical="center"/>
      <protection locked="0"/>
    </xf>
    <xf numFmtId="176" fontId="7" fillId="9" borderId="7" xfId="0" applyNumberFormat="1" applyFont="1" applyFill="1" applyBorder="1" applyAlignment="1" applyProtection="1">
      <alignment vertical="center"/>
    </xf>
    <xf numFmtId="176" fontId="7" fillId="9" borderId="3" xfId="0" applyNumberFormat="1" applyFont="1" applyFill="1" applyBorder="1" applyAlignment="1" applyProtection="1">
      <alignment vertical="center"/>
    </xf>
    <xf numFmtId="0" fontId="16"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176" fontId="12" fillId="0" borderId="3" xfId="3"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7" fillId="9" borderId="8" xfId="0" applyFont="1" applyFill="1" applyBorder="1" applyAlignment="1" applyProtection="1">
      <alignment horizontal="left" vertical="center"/>
    </xf>
    <xf numFmtId="0" fontId="7" fillId="9" borderId="9" xfId="0" applyFont="1" applyFill="1" applyBorder="1" applyAlignment="1" applyProtection="1">
      <alignment horizontal="left" vertical="center"/>
    </xf>
    <xf numFmtId="0" fontId="7" fillId="9" borderId="10"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7" fillId="9" borderId="4" xfId="0" applyFont="1" applyFill="1" applyBorder="1" applyAlignment="1" applyProtection="1">
      <alignment horizontal="left" vertical="center"/>
    </xf>
    <xf numFmtId="0" fontId="7" fillId="9" borderId="12" xfId="0" applyFont="1" applyFill="1" applyBorder="1" applyAlignment="1" applyProtection="1">
      <alignment horizontal="left" vertical="center"/>
    </xf>
    <xf numFmtId="177" fontId="7" fillId="0" borderId="5" xfId="0" applyNumberFormat="1" applyFont="1" applyFill="1" applyBorder="1" applyAlignment="1" applyProtection="1">
      <alignment horizontal="left" vertical="center"/>
      <protection locked="0"/>
    </xf>
    <xf numFmtId="177" fontId="7" fillId="0" borderId="6" xfId="0" applyNumberFormat="1" applyFont="1" applyFill="1" applyBorder="1" applyAlignment="1" applyProtection="1">
      <alignment horizontal="left" vertical="center"/>
      <protection locked="0"/>
    </xf>
    <xf numFmtId="176" fontId="7" fillId="9" borderId="6" xfId="0" applyNumberFormat="1" applyFont="1" applyFill="1" applyBorder="1" applyAlignment="1" applyProtection="1">
      <alignment horizontal="left" vertical="center"/>
    </xf>
    <xf numFmtId="176" fontId="7" fillId="9" borderId="7" xfId="0" applyNumberFormat="1"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20" fillId="0" borderId="17" xfId="0" applyFont="1" applyBorder="1" applyAlignment="1" applyProtection="1">
      <alignment vertical="center"/>
      <protection hidden="1"/>
    </xf>
    <xf numFmtId="0" fontId="9" fillId="0" borderId="0" xfId="0" applyFont="1" applyFill="1" applyAlignment="1" applyProtection="1">
      <alignment vertical="center" wrapText="1"/>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pplyProtection="1">
      <alignment horizontal="left" vertical="center"/>
    </xf>
    <xf numFmtId="176" fontId="7" fillId="9" borderId="12" xfId="0" applyNumberFormat="1" applyFont="1" applyFill="1" applyBorder="1" applyAlignment="1" applyProtection="1">
      <alignment horizontal="left" vertical="center"/>
    </xf>
    <xf numFmtId="0" fontId="17" fillId="9" borderId="5" xfId="0" applyFont="1" applyFill="1" applyBorder="1" applyAlignment="1" applyProtection="1">
      <alignment horizontal="left" vertical="center" wrapText="1" shrinkToFit="1"/>
    </xf>
    <xf numFmtId="0" fontId="12" fillId="9" borderId="6" xfId="0" applyFont="1" applyFill="1" applyBorder="1" applyAlignment="1" applyProtection="1">
      <alignment horizontal="left" vertical="center" wrapText="1" shrinkToFit="1"/>
    </xf>
    <xf numFmtId="0" fontId="12" fillId="9" borderId="16" xfId="0" applyFont="1" applyFill="1" applyBorder="1" applyAlignment="1" applyProtection="1">
      <alignment horizontal="left" vertical="center" wrapText="1" shrinkToFit="1"/>
    </xf>
    <xf numFmtId="177" fontId="7" fillId="0" borderId="13" xfId="0" applyNumberFormat="1" applyFont="1" applyFill="1" applyBorder="1" applyAlignment="1" applyProtection="1">
      <alignment horizontal="left" vertical="center" wrapText="1"/>
      <protection locked="0"/>
    </xf>
    <xf numFmtId="177" fontId="7" fillId="0" borderId="14" xfId="0" applyNumberFormat="1" applyFont="1" applyFill="1" applyBorder="1" applyAlignment="1" applyProtection="1">
      <alignment horizontal="left" vertical="center" wrapText="1"/>
      <protection locked="0"/>
    </xf>
    <xf numFmtId="177" fontId="7" fillId="0" borderId="15" xfId="0" applyNumberFormat="1" applyFont="1" applyFill="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9" fillId="0" borderId="0" xfId="0" applyFont="1" applyFill="1" applyAlignment="1" applyProtection="1">
      <alignment horizontal="left" vertical="center" wrapText="1"/>
      <protection hidden="1"/>
    </xf>
    <xf numFmtId="0" fontId="9" fillId="0" borderId="0" xfId="0" applyFont="1" applyAlignment="1" applyProtection="1">
      <alignment vertical="center" wrapText="1"/>
      <protection hidden="1"/>
    </xf>
    <xf numFmtId="0" fontId="12" fillId="9" borderId="8" xfId="0" applyFont="1" applyFill="1" applyBorder="1" applyAlignment="1" applyProtection="1">
      <alignment horizontal="left" vertical="center" wrapText="1"/>
    </xf>
    <xf numFmtId="0" fontId="19" fillId="9" borderId="10" xfId="0" applyFont="1" applyFill="1" applyBorder="1" applyAlignment="1" applyProtection="1">
      <alignment horizontal="left" vertical="center" wrapText="1"/>
    </xf>
    <xf numFmtId="0" fontId="12"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2" fillId="9" borderId="1" xfId="0" applyFont="1" applyFill="1" applyBorder="1" applyAlignment="1" applyProtection="1">
      <alignment horizontal="left" vertical="center" wrapText="1"/>
    </xf>
    <xf numFmtId="0" fontId="19" fillId="9" borderId="12" xfId="0" applyFont="1" applyFill="1" applyBorder="1" applyAlignment="1" applyProtection="1">
      <alignment horizontal="left" vertical="center" wrapText="1"/>
    </xf>
    <xf numFmtId="0" fontId="7" fillId="9" borderId="11" xfId="0" applyFont="1" applyFill="1" applyBorder="1" applyAlignment="1" applyProtection="1">
      <alignment vertical="center" wrapText="1"/>
    </xf>
    <xf numFmtId="0" fontId="3" fillId="9" borderId="2" xfId="0" applyFont="1" applyFill="1" applyBorder="1" applyAlignment="1" applyProtection="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9" fillId="9" borderId="9" xfId="0" applyFont="1" applyFill="1" applyBorder="1" applyAlignment="1" applyProtection="1">
      <alignment horizontal="left" vertical="center" wrapText="1"/>
    </xf>
    <xf numFmtId="0" fontId="19" fillId="9" borderId="0" xfId="0" applyFont="1" applyFill="1" applyAlignment="1" applyProtection="1">
      <alignment horizontal="left" vertical="center" wrapText="1"/>
    </xf>
    <xf numFmtId="0" fontId="19" fillId="9"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protection locked="0"/>
    </xf>
    <xf numFmtId="0" fontId="12" fillId="0" borderId="7" xfId="0" applyNumberFormat="1" applyFont="1" applyFill="1" applyBorder="1" applyAlignment="1" applyProtection="1">
      <alignment horizontal="left" vertical="center"/>
      <protection locked="0"/>
    </xf>
    <xf numFmtId="0" fontId="12" fillId="9" borderId="5" xfId="0" applyFont="1" applyFill="1" applyBorder="1" applyAlignment="1" applyProtection="1">
      <alignment horizontal="left" vertical="center" wrapText="1"/>
    </xf>
    <xf numFmtId="0" fontId="12" fillId="9" borderId="6"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6" fillId="0" borderId="0" xfId="0" applyFont="1" applyAlignment="1" applyProtection="1">
      <alignment vertical="center" wrapText="1"/>
      <protection hidden="1"/>
    </xf>
    <xf numFmtId="0" fontId="37" fillId="4" borderId="0" xfId="0" applyFont="1" applyFill="1" applyBorder="1" applyAlignment="1" applyProtection="1">
      <alignment vertical="center" wrapText="1"/>
      <protection hidden="1"/>
    </xf>
    <xf numFmtId="0" fontId="8" fillId="11" borderId="5" xfId="0" applyFont="1" applyFill="1" applyBorder="1" applyAlignment="1" applyProtection="1">
      <alignment horizontal="center" vertical="center"/>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17" fillId="9" borderId="5" xfId="0" applyFont="1" applyFill="1" applyBorder="1" applyAlignment="1" applyProtection="1">
      <alignment vertical="center" wrapText="1"/>
    </xf>
    <xf numFmtId="0" fontId="17" fillId="9" borderId="6" xfId="0" applyFont="1" applyFill="1" applyBorder="1" applyAlignment="1" applyProtection="1">
      <alignment vertical="center" wrapText="1"/>
    </xf>
    <xf numFmtId="0" fontId="17" fillId="9" borderId="16" xfId="0" applyFont="1" applyFill="1" applyBorder="1" applyAlignment="1" applyProtection="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4" xfId="0" applyFont="1" applyFill="1" applyBorder="1" applyAlignment="1" applyProtection="1">
      <alignment horizontal="left" vertical="center" wrapText="1"/>
    </xf>
    <xf numFmtId="0" fontId="7" fillId="9"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9" borderId="4" xfId="0" applyFont="1" applyFill="1" applyBorder="1" applyAlignment="1" applyProtection="1">
      <alignment vertical="center"/>
    </xf>
    <xf numFmtId="0" fontId="7" fillId="9" borderId="12" xfId="0" applyFont="1" applyFill="1" applyBorder="1" applyAlignment="1" applyProtection="1">
      <alignment vertical="center"/>
    </xf>
    <xf numFmtId="0" fontId="19" fillId="0" borderId="0" xfId="0" applyFont="1" applyBorder="1" applyAlignment="1" applyProtection="1">
      <alignment vertical="center" wrapText="1"/>
      <protection hidden="1"/>
    </xf>
    <xf numFmtId="0" fontId="15" fillId="7" borderId="1"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12" fillId="9" borderId="5" xfId="0" applyFont="1" applyFill="1" applyBorder="1" applyAlignment="1" applyProtection="1">
      <alignment vertical="center" wrapText="1"/>
    </xf>
    <xf numFmtId="0" fontId="12" fillId="9" borderId="7" xfId="0" applyFont="1" applyFill="1" applyBorder="1" applyAlignment="1" applyProtection="1">
      <alignment vertical="center"/>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hidden="1"/>
    </xf>
    <xf numFmtId="0" fontId="8" fillId="8" borderId="8" xfId="0" applyFont="1" applyFill="1" applyBorder="1" applyAlignment="1" applyProtection="1">
      <alignment horizontal="center" wrapText="1"/>
    </xf>
    <xf numFmtId="0" fontId="8" fillId="8" borderId="10" xfId="0" applyFont="1" applyFill="1" applyBorder="1" applyAlignment="1" applyProtection="1">
      <alignment horizontal="center" wrapText="1"/>
    </xf>
    <xf numFmtId="0" fontId="8" fillId="8" borderId="17" xfId="0" applyFont="1" applyFill="1" applyBorder="1" applyAlignment="1" applyProtection="1">
      <alignment horizontal="center" wrapText="1"/>
    </xf>
    <xf numFmtId="0" fontId="8" fillId="8" borderId="18" xfId="0" applyFont="1" applyFill="1" applyBorder="1" applyAlignment="1" applyProtection="1">
      <alignment horizontal="center" wrapText="1"/>
    </xf>
    <xf numFmtId="0" fontId="7" fillId="9" borderId="5" xfId="0" applyFont="1" applyFill="1" applyBorder="1" applyAlignment="1" applyProtection="1">
      <alignment vertical="center" wrapText="1"/>
    </xf>
    <xf numFmtId="0" fontId="7" fillId="9" borderId="6" xfId="0" applyFont="1" applyFill="1" applyBorder="1" applyAlignment="1" applyProtection="1">
      <alignment vertical="center" wrapText="1"/>
    </xf>
    <xf numFmtId="0" fontId="9" fillId="0" borderId="0" xfId="0" applyFont="1" applyAlignment="1" applyProtection="1">
      <alignment horizontal="left" vertical="center" wrapText="1"/>
      <protection hidden="1"/>
    </xf>
    <xf numFmtId="0" fontId="27" fillId="8" borderId="1" xfId="0" applyFont="1" applyFill="1" applyBorder="1" applyAlignment="1" applyProtection="1">
      <alignment horizontal="center" vertical="center" wrapText="1" shrinkToFit="1"/>
    </xf>
    <xf numFmtId="0" fontId="27" fillId="8" borderId="12" xfId="0" applyFont="1" applyFill="1" applyBorder="1" applyAlignment="1" applyProtection="1">
      <alignment horizontal="center" vertical="center" wrapText="1" shrinkToFit="1"/>
    </xf>
    <xf numFmtId="0" fontId="15" fillId="7" borderId="5"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2" fillId="9" borderId="7" xfId="0" applyFont="1" applyFill="1" applyBorder="1" applyAlignment="1" applyProtection="1">
      <alignment vertical="center" wrapText="1"/>
    </xf>
    <xf numFmtId="0" fontId="3" fillId="7" borderId="7" xfId="0" applyFont="1" applyFill="1" applyBorder="1" applyAlignment="1" applyProtection="1">
      <alignment horizontal="center" vertical="center" wrapText="1"/>
    </xf>
    <xf numFmtId="0" fontId="19" fillId="9" borderId="7" xfId="0" applyFont="1" applyFill="1" applyBorder="1" applyAlignment="1" applyProtection="1">
      <alignment vertical="center" wrapText="1"/>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28" fillId="7" borderId="7" xfId="0" applyFont="1" applyFill="1" applyBorder="1" applyAlignment="1" applyProtection="1">
      <alignment horizontal="center" vertical="center" wrapText="1"/>
    </xf>
    <xf numFmtId="0" fontId="12" fillId="9" borderId="6" xfId="0" applyFont="1" applyFill="1" applyBorder="1" applyAlignment="1" applyProtection="1">
      <alignment vertical="center" wrapText="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5" fillId="7" borderId="3" xfId="0" applyFont="1" applyFill="1" applyBorder="1" applyAlignment="1" applyProtection="1">
      <alignment horizontal="center" vertical="center" wrapText="1"/>
    </xf>
    <xf numFmtId="0" fontId="7" fillId="9" borderId="5"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9" borderId="5" xfId="0" applyFont="1" applyFill="1" applyBorder="1" applyAlignment="1" applyProtection="1">
      <alignment horizontal="left" vertical="center"/>
    </xf>
    <xf numFmtId="0" fontId="7" fillId="9" borderId="6" xfId="0" applyFont="1" applyFill="1" applyBorder="1" applyAlignment="1" applyProtection="1">
      <alignment horizontal="left" vertical="center"/>
    </xf>
    <xf numFmtId="0" fontId="3" fillId="9" borderId="6" xfId="0" applyFont="1" applyFill="1" applyBorder="1" applyAlignment="1" applyProtection="1">
      <alignment horizontal="left" vertical="center"/>
    </xf>
    <xf numFmtId="0" fontId="3" fillId="9" borderId="7" xfId="0" applyFont="1" applyFill="1" applyBorder="1" applyAlignment="1" applyProtection="1">
      <alignment horizontal="left" vertical="center"/>
    </xf>
    <xf numFmtId="0" fontId="7" fillId="8" borderId="3" xfId="0" applyFont="1" applyFill="1" applyBorder="1" applyAlignment="1" applyProtection="1">
      <alignment horizontal="center" vertical="center" wrapText="1"/>
    </xf>
    <xf numFmtId="0" fontId="12" fillId="9" borderId="5" xfId="0" applyFont="1" applyFill="1" applyBorder="1" applyAlignment="1" applyProtection="1">
      <alignment vertical="center"/>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protection hidden="1"/>
    </xf>
    <xf numFmtId="0" fontId="7" fillId="12" borderId="6" xfId="0" applyFont="1" applyFill="1" applyBorder="1" applyAlignment="1" applyProtection="1">
      <alignment horizontal="left" vertical="center" wrapText="1"/>
    </xf>
    <xf numFmtId="0" fontId="17" fillId="11" borderId="5" xfId="0" applyFont="1" applyFill="1" applyBorder="1" applyAlignment="1" applyProtection="1">
      <alignment horizontal="center" vertical="center" wrapText="1"/>
    </xf>
    <xf numFmtId="0" fontId="19" fillId="11" borderId="6" xfId="0" applyFont="1" applyFill="1" applyBorder="1" applyAlignment="1" applyProtection="1">
      <alignment vertical="center" wrapText="1"/>
    </xf>
    <xf numFmtId="0" fontId="19" fillId="11" borderId="7" xfId="0" applyFont="1" applyFill="1" applyBorder="1" applyAlignment="1" applyProtection="1">
      <alignment vertical="center" wrapText="1"/>
    </xf>
    <xf numFmtId="0" fontId="15" fillId="7" borderId="8" xfId="0" applyFont="1" applyFill="1" applyBorder="1" applyAlignment="1" applyProtection="1">
      <alignment horizontal="center" vertical="center" shrinkToFit="1"/>
    </xf>
    <xf numFmtId="0" fontId="15" fillId="7" borderId="10" xfId="0" applyFont="1" applyFill="1" applyBorder="1" applyAlignment="1" applyProtection="1">
      <alignment horizontal="center" vertical="center" shrinkToFit="1"/>
    </xf>
    <xf numFmtId="0" fontId="15" fillId="7" borderId="17" xfId="0" applyFont="1" applyFill="1" applyBorder="1" applyAlignment="1" applyProtection="1">
      <alignment horizontal="center" vertical="center" shrinkToFit="1"/>
    </xf>
    <xf numFmtId="0" fontId="15" fillId="7" borderId="18" xfId="0" applyFont="1" applyFill="1" applyBorder="1" applyAlignment="1" applyProtection="1">
      <alignment horizontal="center" vertical="center" shrinkToFit="1"/>
    </xf>
    <xf numFmtId="0" fontId="15" fillId="7" borderId="1" xfId="0" applyFont="1" applyFill="1" applyBorder="1" applyAlignment="1" applyProtection="1">
      <alignment horizontal="center" vertical="center" shrinkToFit="1"/>
    </xf>
    <xf numFmtId="0" fontId="15" fillId="7" borderId="12" xfId="0" applyFont="1" applyFill="1" applyBorder="1" applyAlignment="1" applyProtection="1">
      <alignment horizontal="center" vertical="center" shrinkToFit="1"/>
    </xf>
    <xf numFmtId="0" fontId="7" fillId="9" borderId="5"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pplyProtection="1">
      <alignment horizontal="left" vertical="center" wrapText="1" shrinkToFit="1"/>
    </xf>
    <xf numFmtId="0" fontId="3" fillId="9" borderId="6" xfId="0" applyFont="1" applyFill="1" applyBorder="1" applyAlignment="1" applyProtection="1">
      <alignment horizontal="left" vertical="center" shrinkToFit="1"/>
    </xf>
    <xf numFmtId="0" fontId="3" fillId="9" borderId="7" xfId="0" applyFont="1" applyFill="1" applyBorder="1" applyAlignment="1" applyProtection="1">
      <alignment horizontal="left" vertical="center" shrinkToFit="1"/>
    </xf>
    <xf numFmtId="0" fontId="12" fillId="9" borderId="6" xfId="0" applyFont="1" applyFill="1" applyBorder="1" applyAlignment="1" applyProtection="1">
      <alignment horizontal="left" vertical="center"/>
    </xf>
    <xf numFmtId="0" fontId="12" fillId="9" borderId="7" xfId="0" applyFont="1" applyFill="1" applyBorder="1" applyAlignment="1" applyProtection="1">
      <alignment horizontal="left" vertical="center"/>
    </xf>
    <xf numFmtId="0" fontId="3" fillId="0" borderId="0" xfId="0" applyFont="1" applyAlignment="1" applyProtection="1">
      <alignment vertical="center" wrapText="1"/>
      <protection hidden="1"/>
    </xf>
    <xf numFmtId="0" fontId="16" fillId="9" borderId="5" xfId="0" applyFont="1" applyFill="1" applyBorder="1" applyAlignment="1" applyProtection="1">
      <alignment vertical="center" shrinkToFit="1"/>
    </xf>
    <xf numFmtId="0" fontId="16" fillId="9" borderId="7" xfId="0" applyFont="1" applyFill="1" applyBorder="1" applyAlignment="1" applyProtection="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28" fillId="7" borderId="10" xfId="0" applyFont="1" applyFill="1" applyBorder="1" applyAlignment="1" applyProtection="1">
      <alignment horizontal="center" vertical="center" shrinkToFit="1"/>
    </xf>
    <xf numFmtId="0" fontId="28" fillId="7" borderId="17" xfId="0" applyFont="1" applyFill="1" applyBorder="1" applyAlignment="1" applyProtection="1">
      <alignment horizontal="center" vertical="center" shrinkToFit="1"/>
    </xf>
    <xf numFmtId="0" fontId="28" fillId="7" borderId="18"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wrapTex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8" fillId="11" borderId="5" xfId="0" applyFont="1" applyFill="1" applyBorder="1" applyAlignment="1" applyProtection="1">
      <alignment horizontal="center" vertical="center" wrapText="1"/>
    </xf>
    <xf numFmtId="0" fontId="8" fillId="11" borderId="6"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xf>
    <xf numFmtId="0" fontId="7" fillId="12" borderId="6" xfId="0" applyFont="1" applyFill="1" applyBorder="1" applyAlignment="1" applyProtection="1">
      <alignment horizontal="center" vertical="center" wrapText="1"/>
    </xf>
    <xf numFmtId="0" fontId="7" fillId="9" borderId="6" xfId="0" applyFont="1" applyFill="1" applyBorder="1" applyAlignment="1" applyProtection="1">
      <alignment horizontal="left" vertical="center" wrapText="1"/>
    </xf>
    <xf numFmtId="0" fontId="3" fillId="9" borderId="6" xfId="0" applyFont="1" applyFill="1" applyBorder="1" applyAlignment="1" applyProtection="1">
      <alignment horizontal="left" vertical="center" wrapText="1"/>
    </xf>
    <xf numFmtId="0" fontId="3" fillId="9" borderId="7" xfId="0" applyFont="1" applyFill="1" applyBorder="1" applyAlignment="1" applyProtection="1">
      <alignment horizontal="left" vertical="center" wrapText="1"/>
    </xf>
    <xf numFmtId="0" fontId="15" fillId="7" borderId="8"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3" fillId="9" borderId="9" xfId="0" applyFont="1" applyFill="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9" borderId="5" xfId="0" applyFont="1" applyFill="1" applyBorder="1" applyAlignment="1" applyProtection="1">
      <alignment horizontal="left" vertical="center"/>
    </xf>
    <xf numFmtId="0" fontId="12" fillId="12" borderId="9" xfId="0" applyFont="1" applyFill="1" applyBorder="1" applyAlignment="1" applyProtection="1">
      <alignment vertical="center"/>
    </xf>
    <xf numFmtId="0" fontId="3" fillId="12" borderId="9" xfId="0" applyFont="1" applyFill="1" applyBorder="1" applyAlignment="1" applyProtection="1">
      <alignment vertical="center"/>
    </xf>
    <xf numFmtId="0" fontId="19" fillId="9" borderId="6" xfId="0" applyFont="1" applyFill="1" applyBorder="1" applyAlignment="1" applyProtection="1">
      <alignment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center" vertical="center"/>
    </xf>
    <xf numFmtId="0" fontId="8" fillId="11" borderId="7" xfId="0" applyFont="1" applyFill="1" applyBorder="1" applyAlignment="1" applyProtection="1">
      <alignment horizontal="center" vertical="center"/>
    </xf>
    <xf numFmtId="0" fontId="7" fillId="9" borderId="5" xfId="0" applyFont="1" applyFill="1" applyBorder="1" applyAlignment="1" applyProtection="1">
      <alignment vertical="center" wrapText="1" shrinkToFit="1"/>
    </xf>
    <xf numFmtId="0" fontId="7" fillId="9" borderId="7" xfId="0" applyFont="1" applyFill="1" applyBorder="1" applyAlignment="1" applyProtection="1">
      <alignment vertical="center" wrapText="1" shrinkToFit="1"/>
    </xf>
    <xf numFmtId="0" fontId="19" fillId="0" borderId="0" xfId="0" applyFont="1" applyFill="1" applyAlignment="1" applyProtection="1">
      <alignment vertical="center" wrapText="1"/>
      <protection hidden="1"/>
    </xf>
    <xf numFmtId="0" fontId="8" fillId="8" borderId="5" xfId="0" applyFont="1" applyFill="1" applyBorder="1" applyAlignment="1" applyProtection="1">
      <alignment horizontal="center" vertical="center"/>
    </xf>
    <xf numFmtId="0" fontId="3" fillId="8" borderId="6" xfId="0" applyFont="1" applyFill="1" applyBorder="1" applyAlignment="1" applyProtection="1">
      <alignment horizontal="center" vertical="center"/>
    </xf>
    <xf numFmtId="0" fontId="3" fillId="8" borderId="7" xfId="0" applyFont="1" applyFill="1" applyBorder="1" applyAlignment="1" applyProtection="1">
      <alignment horizontal="center" vertical="center"/>
    </xf>
    <xf numFmtId="0" fontId="15" fillId="12" borderId="6" xfId="0" applyFont="1" applyFill="1" applyBorder="1" applyAlignment="1" applyProtection="1">
      <alignment vertical="center"/>
    </xf>
    <xf numFmtId="0" fontId="3" fillId="12" borderId="6" xfId="0" applyFont="1" applyFill="1" applyBorder="1" applyAlignment="1" applyProtection="1">
      <alignment vertical="center"/>
    </xf>
    <xf numFmtId="0" fontId="17" fillId="11" borderId="5"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11" borderId="7" xfId="0" applyFont="1" applyFill="1" applyBorder="1" applyAlignment="1" applyProtection="1">
      <alignment horizontal="center" vertical="center"/>
    </xf>
    <xf numFmtId="0" fontId="17" fillId="8" borderId="5"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xf>
    <xf numFmtId="0" fontId="12" fillId="9" borderId="3" xfId="0" applyFont="1" applyFill="1" applyBorder="1" applyAlignment="1" applyProtection="1">
      <alignment vertical="center" wrapText="1"/>
    </xf>
    <xf numFmtId="0" fontId="3" fillId="7" borderId="5" xfId="0" applyFont="1" applyFill="1" applyBorder="1" applyAlignment="1" applyProtection="1">
      <alignment horizontal="center" vertical="center" wrapText="1"/>
    </xf>
    <xf numFmtId="0" fontId="19" fillId="9" borderId="6" xfId="0" applyFont="1" applyFill="1" applyBorder="1" applyAlignment="1" applyProtection="1">
      <alignment horizontal="left" vertical="center" wrapText="1"/>
    </xf>
    <xf numFmtId="0" fontId="19" fillId="9" borderId="7" xfId="0" applyFont="1" applyFill="1" applyBorder="1" applyAlignment="1" applyProtection="1">
      <alignment horizontal="left" vertical="center" wrapText="1"/>
    </xf>
    <xf numFmtId="0" fontId="16" fillId="0" borderId="0" xfId="0" applyFont="1" applyBorder="1" applyAlignment="1" applyProtection="1">
      <alignment vertical="center" wrapText="1"/>
      <protection hidden="1"/>
    </xf>
    <xf numFmtId="0" fontId="7" fillId="9" borderId="7" xfId="0" applyFont="1" applyFill="1" applyBorder="1" applyAlignment="1" applyProtection="1">
      <alignment horizontal="left" vertical="center" wrapText="1"/>
    </xf>
    <xf numFmtId="0" fontId="12" fillId="9" borderId="5" xfId="0" applyFont="1" applyFill="1" applyBorder="1" applyAlignment="1" applyProtection="1">
      <alignment vertical="center" wrapText="1" shrinkToFit="1"/>
    </xf>
    <xf numFmtId="0" fontId="12" fillId="9" borderId="7" xfId="0" applyFont="1" applyFill="1" applyBorder="1" applyAlignment="1" applyProtection="1">
      <alignment vertical="center" wrapText="1" shrinkToFit="1"/>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2" fillId="9" borderId="3" xfId="0" applyFont="1" applyFill="1" applyBorder="1" applyAlignment="1" applyProtection="1">
      <alignment horizontal="left" vertical="center" wrapText="1"/>
    </xf>
    <xf numFmtId="0" fontId="19" fillId="9" borderId="3" xfId="0" applyFont="1" applyFill="1" applyBorder="1" applyAlignment="1" applyProtection="1">
      <alignment vertical="center" wrapText="1"/>
    </xf>
    <xf numFmtId="0" fontId="16" fillId="0" borderId="0" xfId="0" applyFont="1" applyFill="1" applyAlignment="1" applyProtection="1">
      <alignment vertical="center" wrapText="1"/>
      <protection hidden="1"/>
    </xf>
    <xf numFmtId="0" fontId="3" fillId="0" borderId="0" xfId="0" applyFont="1" applyFill="1" applyAlignment="1" applyProtection="1">
      <alignment vertical="center" wrapText="1"/>
      <protection hidden="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shrinkToFit="1"/>
    </xf>
    <xf numFmtId="0" fontId="7" fillId="9" borderId="7" xfId="0" applyFont="1" applyFill="1" applyBorder="1" applyAlignment="1" applyProtection="1">
      <alignment horizontal="left" vertical="center" shrinkToFit="1"/>
    </xf>
    <xf numFmtId="0" fontId="7" fillId="9" borderId="8" xfId="0" applyFont="1" applyFill="1" applyBorder="1" applyAlignment="1" applyProtection="1">
      <alignment horizontal="left" vertical="center" wrapText="1" shrinkToFit="1"/>
    </xf>
    <xf numFmtId="0" fontId="7" fillId="9" borderId="9" xfId="0" applyFont="1" applyFill="1" applyBorder="1" applyAlignment="1" applyProtection="1">
      <alignment horizontal="left" vertical="center" wrapText="1" shrinkToFit="1"/>
    </xf>
    <xf numFmtId="0" fontId="7" fillId="9" borderId="10" xfId="0" applyFont="1" applyFill="1" applyBorder="1" applyAlignment="1" applyProtection="1">
      <alignment horizontal="left" vertical="center" wrapText="1" shrinkToFit="1"/>
    </xf>
    <xf numFmtId="0" fontId="17" fillId="8" borderId="3" xfId="0" applyFont="1" applyFill="1" applyBorder="1" applyAlignment="1" applyProtection="1">
      <alignment horizontal="center" vertical="center"/>
    </xf>
    <xf numFmtId="0" fontId="9" fillId="0" borderId="0" xfId="0" applyFont="1" applyBorder="1" applyAlignment="1" applyProtection="1">
      <alignment vertical="center" wrapText="1"/>
      <protection hidden="1"/>
    </xf>
    <xf numFmtId="0" fontId="15" fillId="7" borderId="3" xfId="0" applyFont="1" applyFill="1" applyBorder="1" applyAlignment="1" applyProtection="1">
      <alignment horizontal="center" vertical="center" wrapText="1" shrinkToFi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3" fillId="0" borderId="0" xfId="0" applyFont="1" applyAlignment="1" applyProtection="1">
      <alignment wrapText="1"/>
      <protection hidden="1"/>
    </xf>
    <xf numFmtId="0" fontId="7" fillId="9" borderId="3" xfId="0" applyFont="1" applyFill="1" applyBorder="1" applyAlignment="1" applyProtection="1">
      <alignment horizontal="left" vertical="center" wrapText="1"/>
    </xf>
    <xf numFmtId="0" fontId="7" fillId="9" borderId="5" xfId="0" applyFont="1" applyFill="1" applyBorder="1" applyAlignment="1" applyProtection="1">
      <alignment horizontal="center" vertical="center" shrinkToFit="1"/>
    </xf>
    <xf numFmtId="0" fontId="7" fillId="9" borderId="6"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shrinkToFit="1"/>
    </xf>
    <xf numFmtId="0" fontId="8" fillId="8" borderId="6" xfId="0" applyFont="1" applyFill="1" applyBorder="1" applyAlignment="1" applyProtection="1">
      <alignment horizontal="center" vertical="center"/>
    </xf>
    <xf numFmtId="0" fontId="8" fillId="8" borderId="7" xfId="0" applyFont="1" applyFill="1" applyBorder="1" applyAlignment="1" applyProtection="1">
      <alignment horizontal="center" vertical="center"/>
    </xf>
    <xf numFmtId="0" fontId="7" fillId="9" borderId="3" xfId="0" applyFont="1" applyFill="1" applyBorder="1" applyAlignment="1" applyProtection="1">
      <alignment vertical="center" wrapText="1"/>
    </xf>
    <xf numFmtId="0" fontId="19" fillId="9" borderId="3" xfId="0" applyFont="1" applyFill="1" applyBorder="1" applyAlignment="1" applyProtection="1">
      <alignment horizontal="left" vertical="center" wrapText="1"/>
    </xf>
    <xf numFmtId="0" fontId="7" fillId="9" borderId="6" xfId="0" applyFont="1" applyFill="1" applyBorder="1" applyAlignment="1" applyProtection="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pplyProtection="1">
      <alignment horizontal="left" vertical="center"/>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7" fillId="9" borderId="31" xfId="0" applyFont="1" applyFill="1" applyBorder="1" applyAlignment="1" applyProtection="1">
      <alignment vertical="center" wrapText="1"/>
    </xf>
    <xf numFmtId="0" fontId="3" fillId="9" borderId="31" xfId="0" applyFont="1" applyFill="1" applyBorder="1" applyAlignment="1" applyProtection="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7" fillId="9" borderId="3" xfId="0" applyFont="1" applyFill="1" applyBorder="1" applyAlignment="1" applyProtection="1">
      <alignment horizontal="center" vertical="center" wrapText="1"/>
    </xf>
    <xf numFmtId="0" fontId="16" fillId="0" borderId="0" xfId="0" applyFont="1" applyFill="1" applyBorder="1" applyAlignment="1" applyProtection="1">
      <alignment vertical="center" wrapText="1"/>
      <protection hidden="1"/>
    </xf>
    <xf numFmtId="0" fontId="32" fillId="3"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7" fillId="0" borderId="22"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12" fillId="0" borderId="24" xfId="0" applyFont="1" applyFill="1" applyBorder="1" applyAlignment="1" applyProtection="1">
      <alignment vertical="center"/>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22"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12" fillId="0" borderId="25"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27" xfId="0" applyFont="1" applyFill="1" applyBorder="1" applyAlignment="1" applyProtection="1">
      <alignment vertical="center"/>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12" fillId="0" borderId="1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0" borderId="1"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4"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25"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2" fillId="0" borderId="5" xfId="1" applyNumberForma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96">
    <dxf>
      <fill>
        <patternFill>
          <bgColor theme="0" tint="-0.14996795556505021"/>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s>
  <tableStyles count="1" defaultTableStyle="TableStyleMedium2" defaultPivotStyle="PivotStyleLight16">
    <tableStyle name="Invisible" pivot="0" table="0" count="0" xr9:uid="{DFAD9928-8F50-44B7-B0D0-DDF147ABB2FA}"/>
  </tableStyles>
  <colors>
    <mruColors>
      <color rgb="FFCCCCFF"/>
      <color rgb="FFCCECFF"/>
      <color rgb="FF56A5EC"/>
      <color rgb="FFFFFFC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1016001</xdr:colOff>
      <xdr:row>8</xdr:row>
      <xdr:rowOff>222250</xdr:rowOff>
    </xdr:from>
    <xdr:ext cx="7840609" cy="3409908"/>
    <xdr:sp macro="" textlink="">
      <xdr:nvSpPr>
        <xdr:cNvPr id="3" name="テキスト ボックス 2">
          <a:extLst>
            <a:ext uri="{FF2B5EF4-FFF2-40B4-BE49-F238E27FC236}">
              <a16:creationId xmlns:a16="http://schemas.microsoft.com/office/drawing/2014/main" id="{1C90A9EC-620F-4044-AF93-198B3EDCC682}"/>
            </a:ext>
          </a:extLst>
        </xdr:cNvPr>
        <xdr:cNvSpPr txBox="1"/>
      </xdr:nvSpPr>
      <xdr:spPr>
        <a:xfrm>
          <a:off x="1746251" y="277812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31</xdr:row>
      <xdr:rowOff>0</xdr:rowOff>
    </xdr:from>
    <xdr:ext cx="7840609" cy="3409908"/>
    <xdr:sp macro="" textlink="">
      <xdr:nvSpPr>
        <xdr:cNvPr id="4" name="テキスト ボックス 3">
          <a:extLst>
            <a:ext uri="{FF2B5EF4-FFF2-40B4-BE49-F238E27FC236}">
              <a16:creationId xmlns:a16="http://schemas.microsoft.com/office/drawing/2014/main" id="{E826EA90-8D79-4453-9406-F80920522FB2}"/>
            </a:ext>
          </a:extLst>
        </xdr:cNvPr>
        <xdr:cNvSpPr txBox="1"/>
      </xdr:nvSpPr>
      <xdr:spPr>
        <a:xfrm>
          <a:off x="1952625" y="20312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59</xdr:row>
      <xdr:rowOff>0</xdr:rowOff>
    </xdr:from>
    <xdr:ext cx="7840609" cy="3409908"/>
    <xdr:sp macro="" textlink="">
      <xdr:nvSpPr>
        <xdr:cNvPr id="5" name="テキスト ボックス 4">
          <a:extLst>
            <a:ext uri="{FF2B5EF4-FFF2-40B4-BE49-F238E27FC236}">
              <a16:creationId xmlns:a16="http://schemas.microsoft.com/office/drawing/2014/main" id="{A5C58579-55B8-4D07-A614-663D974BB670}"/>
            </a:ext>
          </a:extLst>
        </xdr:cNvPr>
        <xdr:cNvSpPr txBox="1"/>
      </xdr:nvSpPr>
      <xdr:spPr>
        <a:xfrm>
          <a:off x="1952625" y="38981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55563</xdr:colOff>
      <xdr:row>82</xdr:row>
      <xdr:rowOff>825500</xdr:rowOff>
    </xdr:from>
    <xdr:ext cx="7840609" cy="3409908"/>
    <xdr:sp macro="" textlink="">
      <xdr:nvSpPr>
        <xdr:cNvPr id="6" name="テキスト ボックス 5">
          <a:extLst>
            <a:ext uri="{FF2B5EF4-FFF2-40B4-BE49-F238E27FC236}">
              <a16:creationId xmlns:a16="http://schemas.microsoft.com/office/drawing/2014/main" id="{D5A450CC-1789-4E1A-82E1-66200BE2D069}"/>
            </a:ext>
          </a:extLst>
        </xdr:cNvPr>
        <xdr:cNvSpPr txBox="1"/>
      </xdr:nvSpPr>
      <xdr:spPr>
        <a:xfrm>
          <a:off x="2008188" y="55975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1047751</xdr:colOff>
      <xdr:row>107</xdr:row>
      <xdr:rowOff>476250</xdr:rowOff>
    </xdr:from>
    <xdr:ext cx="7840609" cy="3409908"/>
    <xdr:sp macro="" textlink="">
      <xdr:nvSpPr>
        <xdr:cNvPr id="7" name="テキスト ボックス 6">
          <a:extLst>
            <a:ext uri="{FF2B5EF4-FFF2-40B4-BE49-F238E27FC236}">
              <a16:creationId xmlns:a16="http://schemas.microsoft.com/office/drawing/2014/main" id="{9D251D1B-4DAC-4EAE-B513-D0D42BD26FB6}"/>
            </a:ext>
          </a:extLst>
        </xdr:cNvPr>
        <xdr:cNvSpPr txBox="1"/>
      </xdr:nvSpPr>
      <xdr:spPr>
        <a:xfrm>
          <a:off x="1778001" y="74517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352F85A-95FC-42D0-BFEA-E0372B092AF1}" diskRevisions="1" revisionId="11" version="2">
  <header guid="{8352F85A-95FC-42D0-BFEA-E0372B092AF1}" dateTime="2024-10-25T18:46:36" maxSheetId="3" userName="片山 佳則" r:id="rId3" minRId="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nc r="E13" t="inlineStr">
      <is>
        <t>・課題番号：241
・研究開発課題名：高信頼データ流通のための非集中型ネットワーク内ストレージ及びアプリケーションの研究開発
・提案課題：</t>
        <rPh sb="1" eb="3">
          <t>カダイ</t>
        </rPh>
        <rPh sb="3" eb="5">
          <t>バンゴウ</t>
        </rPh>
        <rPh sb="11" eb="13">
          <t>ケンキュウ</t>
        </rPh>
        <rPh sb="13" eb="15">
          <t>カイハツ</t>
        </rPh>
        <rPh sb="15" eb="18">
          <t>カダイメイ</t>
        </rPh>
        <rPh sb="64" eb="66">
          <t>テイアン</t>
        </rPh>
        <rPh sb="66" eb="68">
          <t>カダイ</t>
        </rPh>
        <phoneticPr fontId="0"/>
      </is>
    </nc>
  </rcc>
  <rdn rId="0" localSheetId="1" customView="1" name="Z_70E07C77_0443_478B_9907_DC8173017165_.wvu.PrintArea" hidden="1" oldHidden="1">
    <formula>'【提出用】チェックリスト様式1,2'!$B$1:$K$109</formula>
  </rdn>
  <rdn rId="0" localSheetId="1" customView="1" name="Z_70E07C77_0443_478B_9907_DC8173017165_.wvu.Rows" hidden="1" oldHidden="1">
    <formula>'【提出用】チェックリスト様式1,2'!$112:$190</formula>
  </rdn>
  <rdn rId="0" localSheetId="2" customView="1" name="Z_70E07C77_0443_478B_9907_DC8173017165_.wvu.PrintArea" hidden="1" oldHidden="1">
    <formula>記入例!$B$1:$K$109</formula>
  </rdn>
  <rdn rId="0" localSheetId="2" customView="1" name="Z_70E07C77_0443_478B_9907_DC8173017165_.wvu.Rows" hidden="1" oldHidden="1">
    <formula>記入例!$112:$190</formula>
  </rdn>
  <rcv guid="{70E07C77-0443-478B-9907-DC817301716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352F85A-95FC-42D0-BFEA-E0372B092AF1}" name="青木 美奈" id="-1252473085" dateTime="2024-10-28T13:18:58"/>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drawing" Target="../drawings/drawing2.xml"/><Relationship Id="rId5" Type="http://schemas.openxmlformats.org/officeDocument/2006/relationships/printerSettings" Target="../printerSettings/printerSettings8.bin"/><Relationship Id="rId4" Type="http://schemas.openxmlformats.org/officeDocument/2006/relationships/hyperlink" Target="mailto:kikou@nic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12"/>
  <sheetViews>
    <sheetView tabSelected="1" view="pageBreakPreview" zoomScale="80" zoomScaleNormal="80" zoomScaleSheetLayoutView="80" zoomScalePageLayoutView="90" workbookViewId="0">
      <selection activeCell="E13" sqref="E13:K13"/>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110" t="s">
        <v>208</v>
      </c>
      <c r="E1" s="111"/>
      <c r="F1" s="111"/>
      <c r="G1" s="111"/>
      <c r="H1" s="111"/>
      <c r="I1" s="111"/>
      <c r="J1" s="112" t="s">
        <v>244</v>
      </c>
      <c r="K1" s="112"/>
      <c r="L1" s="33"/>
      <c r="M1" s="105" t="s">
        <v>184</v>
      </c>
      <c r="N1" s="106"/>
      <c r="O1" s="106"/>
      <c r="P1" s="106"/>
      <c r="Q1" s="106"/>
      <c r="R1" s="106"/>
      <c r="S1" s="106"/>
      <c r="T1" s="106"/>
    </row>
    <row r="2" spans="1:31" ht="16.149999999999999" customHeight="1" x14ac:dyDescent="0.15">
      <c r="B2" s="83"/>
      <c r="C2" s="83"/>
      <c r="D2" s="111"/>
      <c r="E2" s="111"/>
      <c r="F2" s="111"/>
      <c r="G2" s="111"/>
      <c r="H2" s="111"/>
      <c r="I2" s="111"/>
      <c r="J2" s="83"/>
      <c r="K2" s="83"/>
      <c r="L2" s="34" t="str">
        <f>IF(M2="","","&lt;--")</f>
        <v/>
      </c>
      <c r="M2" s="35"/>
      <c r="N2" s="35"/>
      <c r="O2" s="35"/>
      <c r="P2" s="35"/>
      <c r="Q2" s="35"/>
      <c r="R2" s="35"/>
      <c r="S2" s="35"/>
      <c r="T2" s="35"/>
    </row>
    <row r="3" spans="1:31" x14ac:dyDescent="0.15">
      <c r="B3" s="113" t="s">
        <v>213</v>
      </c>
      <c r="C3" s="113"/>
      <c r="D3" s="113"/>
      <c r="E3" s="113"/>
      <c r="F3" s="83"/>
      <c r="G3" s="83"/>
      <c r="H3" s="83"/>
      <c r="I3" s="83"/>
      <c r="J3" s="83"/>
      <c r="K3" s="83"/>
      <c r="L3" s="33" t="s">
        <v>198</v>
      </c>
      <c r="M3" s="459" t="s">
        <v>200</v>
      </c>
      <c r="N3" s="460"/>
      <c r="O3" s="460"/>
      <c r="P3" s="460"/>
      <c r="Q3" s="460"/>
      <c r="R3" s="460"/>
      <c r="S3" s="460"/>
      <c r="T3" s="460"/>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114" t="str">
        <f>IF(nKenShu=2,"―",IF(nKenShu=5,"NICT 受付・確認","計画確認"))</f>
        <v>―</v>
      </c>
      <c r="C5" s="114"/>
      <c r="D5" s="114"/>
      <c r="E5" s="115" t="str">
        <f>IF(nKenShu=2,"―",IF(nKenShu=5,"研究所長等","取扱責任者　　(研究所長等)"))</f>
        <v>―</v>
      </c>
      <c r="F5" s="70" t="str">
        <f>IF(nKenShu=2,"―","氏名")</f>
        <v>―</v>
      </c>
      <c r="G5" s="117" t="str">
        <f>IF(nKenShu=2,"","○○　○○ ")</f>
        <v/>
      </c>
      <c r="H5" s="117"/>
      <c r="I5" s="117"/>
      <c r="J5" s="117"/>
      <c r="K5" s="117"/>
      <c r="L5" s="65" t="s">
        <v>8</v>
      </c>
      <c r="M5" s="135" t="str">
        <f>IF(nKenShu=2,"記載は不要です。",IF(nKenShu=5,"NICTにて記載します。","様式提出ごとに確認・承認が必要です。"))</f>
        <v>記載は不要です。</v>
      </c>
      <c r="N5" s="135"/>
      <c r="O5" s="135"/>
      <c r="P5" s="135"/>
      <c r="Q5" s="135"/>
      <c r="R5" s="135"/>
      <c r="S5" s="135"/>
      <c r="T5" s="135"/>
    </row>
    <row r="6" spans="1:31" x14ac:dyDescent="0.15">
      <c r="B6" s="114"/>
      <c r="C6" s="114"/>
      <c r="D6" s="114"/>
      <c r="E6" s="116"/>
      <c r="F6" s="71" t="str">
        <f>IF(nKenShu=2,"―","確認日（年月日）")</f>
        <v>―</v>
      </c>
      <c r="G6" s="136" t="str">
        <f>IF(nKenShu=2,"","○○○○年○○月○○日")</f>
        <v/>
      </c>
      <c r="H6" s="136"/>
      <c r="I6" s="136"/>
      <c r="J6" s="136"/>
      <c r="K6" s="136"/>
      <c r="L6" s="65" t="s">
        <v>8</v>
      </c>
      <c r="M6" s="135" t="str">
        <f>IF(nKenShu=2,"記載は不要です。",IF(nKenShu=5,"NICTにて記載します。","様式提出ごとに確認・承認が必要です。"))</f>
        <v>記載は不要です。</v>
      </c>
      <c r="N6" s="135"/>
      <c r="O6" s="135"/>
      <c r="P6" s="135"/>
      <c r="Q6" s="135"/>
      <c r="R6" s="135"/>
      <c r="S6" s="135"/>
      <c r="T6" s="135"/>
    </row>
    <row r="7" spans="1:31" x14ac:dyDescent="0.15">
      <c r="B7" s="114"/>
      <c r="C7" s="114"/>
      <c r="D7" s="114"/>
      <c r="E7" s="115" t="str">
        <f>IF(nKenShu=2,"―",IF(nKenShu=5,"研究室長等","取扱管理者　（研究室長）"))</f>
        <v>―</v>
      </c>
      <c r="F7" s="70" t="str">
        <f>IF(nKenShu=2,"―","氏名")</f>
        <v>―</v>
      </c>
      <c r="G7" s="137" t="str">
        <f>IF(nKenShu=2,"","○○　○○ ")</f>
        <v/>
      </c>
      <c r="H7" s="137"/>
      <c r="I7" s="137"/>
      <c r="J7" s="137"/>
      <c r="K7" s="137"/>
      <c r="L7" s="65" t="s">
        <v>8</v>
      </c>
      <c r="M7" s="135" t="str">
        <f>IF(nKenShu=2,"記載は不要です。",IF(nKenShu=5,"NICTにて記載します。","様式提出ごとに確認・承認が必要です。"))</f>
        <v>記載は不要です。</v>
      </c>
      <c r="N7" s="135"/>
      <c r="O7" s="135"/>
      <c r="P7" s="135"/>
      <c r="Q7" s="135"/>
      <c r="R7" s="135"/>
      <c r="S7" s="135"/>
      <c r="T7" s="135"/>
    </row>
    <row r="8" spans="1:31" x14ac:dyDescent="0.15">
      <c r="B8" s="114"/>
      <c r="C8" s="114"/>
      <c r="D8" s="114"/>
      <c r="E8" s="116"/>
      <c r="F8" s="71" t="str">
        <f>IF(nKenShu=2,"―","確認日（年月日）")</f>
        <v>―</v>
      </c>
      <c r="G8" s="136" t="str">
        <f>IF(nKenShu=2,"","○○○○年○○月○○日")</f>
        <v/>
      </c>
      <c r="H8" s="136"/>
      <c r="I8" s="136"/>
      <c r="J8" s="136"/>
      <c r="K8" s="136"/>
      <c r="L8" s="65" t="s">
        <v>8</v>
      </c>
      <c r="M8" s="135" t="str">
        <f>IF(nKenShu=2,"記載は不要です。",IF(nKenShu=5,"NICTにて記載します。","様式提出ごとに確認・承認が必要です。"))</f>
        <v>記載は不要です。</v>
      </c>
      <c r="N8" s="135"/>
      <c r="O8" s="135"/>
      <c r="P8" s="135"/>
      <c r="Q8" s="135"/>
      <c r="R8" s="135"/>
      <c r="S8" s="135"/>
      <c r="T8" s="135"/>
      <c r="AE8" s="24"/>
    </row>
    <row r="9" spans="1:31" ht="36.75" customHeight="1" x14ac:dyDescent="0.15">
      <c r="A9" s="24"/>
      <c r="B9" s="118" t="s">
        <v>19</v>
      </c>
      <c r="C9" s="119"/>
      <c r="D9" s="120"/>
      <c r="E9" s="121"/>
      <c r="F9" s="122"/>
      <c r="G9" s="122"/>
      <c r="H9" s="122"/>
      <c r="I9" s="122"/>
      <c r="J9" s="122"/>
      <c r="K9" s="123"/>
      <c r="L9" s="37" t="str">
        <f>IF(M9="","","&lt;--")</f>
        <v>&lt;--</v>
      </c>
      <c r="M9" s="124" t="str">
        <f>IF(nKenShu=2,"記載は不要です（事務局が記載します）。",IF(nYoushiki=1,"記載は不要です。",IF(nYoushiki=2,comtKenKaiKadaiId0,"")))</f>
        <v>記載は不要です（事務局が記載します）。</v>
      </c>
      <c r="N9" s="124"/>
      <c r="O9" s="124"/>
      <c r="P9" s="124"/>
      <c r="Q9" s="124"/>
      <c r="R9" s="124"/>
      <c r="S9" s="124"/>
      <c r="T9" s="124"/>
      <c r="U9" s="28"/>
      <c r="V9" s="28"/>
      <c r="W9" s="28"/>
      <c r="X9" s="28"/>
      <c r="Y9" s="28"/>
      <c r="Z9" s="28"/>
      <c r="AA9" s="28"/>
    </row>
    <row r="10" spans="1:31" ht="53.25" customHeight="1" x14ac:dyDescent="0.15">
      <c r="B10" s="125" t="s">
        <v>185</v>
      </c>
      <c r="C10" s="126"/>
      <c r="D10" s="127"/>
      <c r="E10" s="127"/>
      <c r="F10" s="127"/>
      <c r="G10" s="127"/>
      <c r="H10" s="127"/>
      <c r="I10" s="127"/>
      <c r="J10" s="127"/>
      <c r="K10" s="128"/>
      <c r="L10" s="38"/>
      <c r="M10" s="124"/>
      <c r="N10" s="124"/>
      <c r="O10" s="124"/>
      <c r="P10" s="124"/>
      <c r="Q10" s="124"/>
      <c r="R10" s="124"/>
      <c r="S10" s="124"/>
      <c r="T10" s="124"/>
      <c r="U10" s="28"/>
      <c r="V10" s="28"/>
      <c r="W10" s="28"/>
      <c r="X10" s="28"/>
      <c r="Y10" s="28"/>
      <c r="Z10" s="28"/>
      <c r="AA10" s="28"/>
      <c r="AB10" s="66"/>
    </row>
    <row r="11" spans="1:31" ht="24" customHeight="1" x14ac:dyDescent="0.15">
      <c r="B11" s="129" t="s">
        <v>41</v>
      </c>
      <c r="C11" s="129"/>
      <c r="D11" s="129"/>
      <c r="E11" s="130" t="s">
        <v>201</v>
      </c>
      <c r="F11" s="131"/>
      <c r="G11" s="131"/>
      <c r="H11" s="132" t="str">
        <f>IF($E$11="","",$E$11)</f>
        <v>○○○○年○○月○○日</v>
      </c>
      <c r="I11" s="133"/>
      <c r="J11" s="133"/>
      <c r="K11" s="133"/>
      <c r="L11" s="65" t="s">
        <v>8</v>
      </c>
      <c r="M11" s="134" t="s">
        <v>150</v>
      </c>
      <c r="N11" s="134"/>
      <c r="O11" s="134"/>
      <c r="P11" s="134"/>
      <c r="Q11" s="134"/>
      <c r="R11" s="134"/>
      <c r="S11" s="134"/>
      <c r="T11" s="134"/>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17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171"/>
      <c r="O12" s="171"/>
      <c r="P12" s="171"/>
      <c r="Q12" s="171"/>
      <c r="R12" s="171"/>
      <c r="S12" s="171"/>
      <c r="T12" s="171"/>
      <c r="U12" s="28"/>
      <c r="V12" s="28"/>
      <c r="W12" s="28"/>
      <c r="X12" s="28"/>
      <c r="Y12" s="28"/>
      <c r="Z12" s="28"/>
      <c r="AA12" s="28"/>
    </row>
    <row r="13" spans="1:31" ht="60" customHeight="1" thickBot="1" x14ac:dyDescent="0.2">
      <c r="B13" s="155" t="str">
        <f>IF(nKenShu=5,"研究課題名
（研究プロジェクトテーマ名）",IF(nKenShu=4,"研究開発課題名
（共同研究契約書の研究題目）","研究開発課題名"))</f>
        <v>研究開発課題名</v>
      </c>
      <c r="C13" s="156"/>
      <c r="D13" s="157"/>
      <c r="E13" s="158" t="s">
        <v>245</v>
      </c>
      <c r="F13" s="159"/>
      <c r="G13" s="159"/>
      <c r="H13" s="159"/>
      <c r="I13" s="159"/>
      <c r="J13" s="159"/>
      <c r="K13" s="160"/>
      <c r="L13" s="65" t="str">
        <f>IF(M12="","","&lt;--")</f>
        <v>&lt;--</v>
      </c>
      <c r="M13" s="171"/>
      <c r="N13" s="171"/>
      <c r="O13" s="171"/>
      <c r="P13" s="171"/>
      <c r="Q13" s="171"/>
      <c r="R13" s="171"/>
      <c r="S13" s="171"/>
      <c r="T13" s="171"/>
      <c r="U13" s="28"/>
      <c r="V13" s="28"/>
      <c r="W13" s="28"/>
      <c r="X13" s="28"/>
      <c r="Y13" s="28"/>
      <c r="Z13" s="28"/>
    </row>
    <row r="14" spans="1:31" ht="34.15" customHeight="1" x14ac:dyDescent="0.15">
      <c r="B14" s="72" t="s">
        <v>21</v>
      </c>
      <c r="C14" s="73"/>
      <c r="D14" s="161" t="s">
        <v>214</v>
      </c>
      <c r="E14" s="162"/>
      <c r="F14" s="162"/>
      <c r="G14" s="162"/>
      <c r="H14" s="162"/>
      <c r="I14" s="162"/>
      <c r="J14" s="162"/>
      <c r="K14" s="163"/>
      <c r="L14" s="33" t="s">
        <v>198</v>
      </c>
      <c r="M14" s="459" t="s">
        <v>199</v>
      </c>
      <c r="N14" s="460"/>
      <c r="O14" s="460"/>
      <c r="P14" s="460"/>
      <c r="Q14" s="460"/>
      <c r="R14" s="460"/>
      <c r="S14" s="460"/>
      <c r="T14" s="460"/>
      <c r="U14" s="28"/>
      <c r="V14" s="28"/>
      <c r="W14" s="28"/>
      <c r="X14" s="28"/>
      <c r="Y14" s="28"/>
      <c r="Z14" s="28"/>
    </row>
    <row r="15" spans="1:31" ht="27" customHeight="1" x14ac:dyDescent="0.15">
      <c r="B15" s="16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165"/>
      <c r="D15" s="166"/>
      <c r="E15" s="167"/>
      <c r="F15" s="168"/>
      <c r="G15" s="168"/>
      <c r="H15" s="168"/>
      <c r="I15" s="168"/>
      <c r="J15" s="168"/>
      <c r="K15" s="169"/>
      <c r="L15" s="65" t="str">
        <f>IF(M15="","","&lt;--")</f>
        <v>&lt;--</v>
      </c>
      <c r="M15" s="170" t="str">
        <f>IF(nYoushiki=0,comtKenCountParty3,IF(nKenShu=1,comtKenCountParty0,IF(nKenShu=2,IF(nYoushiki=1,comtKenCountParty1,IF(nYoushiki=2,comtKenCountParty2,"")),"")))</f>
        <v>提案者（代表提案者、共同提案者）の研究機関名をすべて記載してください。</v>
      </c>
      <c r="N15" s="170"/>
      <c r="O15" s="170"/>
      <c r="P15" s="170"/>
      <c r="Q15" s="170"/>
      <c r="R15" s="170"/>
      <c r="S15" s="170"/>
      <c r="T15" s="170"/>
      <c r="U15" s="28"/>
      <c r="V15" s="28"/>
      <c r="W15" s="28"/>
      <c r="X15" s="28"/>
      <c r="Y15" s="28"/>
      <c r="Z15" s="28"/>
    </row>
    <row r="16" spans="1:31" ht="24" customHeight="1" x14ac:dyDescent="0.15">
      <c r="B16" s="138" t="s">
        <v>20</v>
      </c>
      <c r="C16" s="139"/>
      <c r="D16" s="140"/>
      <c r="E16" s="74" t="s">
        <v>0</v>
      </c>
      <c r="F16" s="144" t="s">
        <v>74</v>
      </c>
      <c r="G16" s="145"/>
      <c r="H16" s="146" t="str">
        <f>IF($F$16="","",$F$16)</f>
        <v>○○○○年○○月○○日</v>
      </c>
      <c r="I16" s="146"/>
      <c r="J16" s="146"/>
      <c r="K16" s="147"/>
      <c r="L16" s="148" t="str">
        <f>IF(M16="","","&lt;--")</f>
        <v>&lt;--</v>
      </c>
      <c r="M16" s="150"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150"/>
      <c r="O16" s="150"/>
      <c r="P16" s="150"/>
      <c r="Q16" s="150"/>
      <c r="R16" s="150"/>
      <c r="S16" s="150"/>
      <c r="T16" s="150"/>
    </row>
    <row r="17" spans="1:22" ht="24" customHeight="1" x14ac:dyDescent="0.15">
      <c r="B17" s="141"/>
      <c r="C17" s="142"/>
      <c r="D17" s="143"/>
      <c r="E17" s="74" t="s">
        <v>1</v>
      </c>
      <c r="F17" s="151" t="s">
        <v>201</v>
      </c>
      <c r="G17" s="152"/>
      <c r="H17" s="153" t="str">
        <f>IF($F$17="","",$F$17)</f>
        <v>○○○○年○○月○○日</v>
      </c>
      <c r="I17" s="153"/>
      <c r="J17" s="153"/>
      <c r="K17" s="154"/>
      <c r="L17" s="149"/>
      <c r="M17" s="150"/>
      <c r="N17" s="150"/>
      <c r="O17" s="150"/>
      <c r="P17" s="150"/>
      <c r="Q17" s="150"/>
      <c r="R17" s="150"/>
      <c r="S17" s="150"/>
      <c r="T17" s="150"/>
    </row>
    <row r="18" spans="1:22" ht="51" customHeight="1" x14ac:dyDescent="0.15">
      <c r="B18" s="172" t="s">
        <v>17</v>
      </c>
      <c r="C18" s="190"/>
      <c r="D18" s="75" t="s">
        <v>46</v>
      </c>
      <c r="E18" s="193"/>
      <c r="F18" s="194"/>
      <c r="G18" s="194"/>
      <c r="H18" s="194"/>
      <c r="I18" s="194"/>
      <c r="J18" s="194"/>
      <c r="K18" s="195"/>
      <c r="L18" s="148" t="str">
        <f>IF(M18="","","&lt;--")</f>
        <v/>
      </c>
      <c r="M18" s="150" t="str">
        <f>IF(nKenShu=3,comtToriTantou1,IF(nKenShu=5,comtToriTantou2,""))</f>
        <v/>
      </c>
      <c r="N18" s="150"/>
      <c r="O18" s="150"/>
      <c r="P18" s="150"/>
      <c r="Q18" s="150"/>
      <c r="R18" s="150"/>
      <c r="S18" s="150"/>
      <c r="T18" s="150"/>
    </row>
    <row r="19" spans="1:22" ht="24" customHeight="1" x14ac:dyDescent="0.15">
      <c r="B19" s="174"/>
      <c r="C19" s="191"/>
      <c r="D19" s="75" t="s">
        <v>47</v>
      </c>
      <c r="E19" s="196"/>
      <c r="F19" s="197"/>
      <c r="G19" s="197"/>
      <c r="H19" s="197"/>
      <c r="I19" s="197"/>
      <c r="J19" s="197"/>
      <c r="K19" s="198"/>
      <c r="L19" s="148"/>
      <c r="M19" s="150"/>
      <c r="N19" s="150"/>
      <c r="O19" s="150"/>
      <c r="P19" s="150"/>
      <c r="Q19" s="150"/>
      <c r="R19" s="150"/>
      <c r="S19" s="150"/>
      <c r="T19" s="150"/>
    </row>
    <row r="20" spans="1:22" ht="24" customHeight="1" x14ac:dyDescent="0.15">
      <c r="B20" s="176"/>
      <c r="C20" s="192"/>
      <c r="D20" s="75" t="s">
        <v>48</v>
      </c>
      <c r="E20" s="199"/>
      <c r="F20" s="200"/>
      <c r="G20" s="200"/>
      <c r="H20" s="200"/>
      <c r="I20" s="200"/>
      <c r="J20" s="200"/>
      <c r="K20" s="201"/>
      <c r="L20" s="148"/>
      <c r="M20" s="150"/>
      <c r="N20" s="150"/>
      <c r="O20" s="150"/>
      <c r="P20" s="150"/>
      <c r="Q20" s="150"/>
      <c r="R20" s="150"/>
      <c r="S20" s="150"/>
      <c r="T20" s="150"/>
    </row>
    <row r="21" spans="1:22" ht="90.75" customHeight="1" x14ac:dyDescent="0.15">
      <c r="B21" s="172" t="s">
        <v>186</v>
      </c>
      <c r="C21" s="173"/>
      <c r="D21" s="178" t="s">
        <v>187</v>
      </c>
      <c r="E21" s="180"/>
      <c r="F21" s="181"/>
      <c r="G21" s="181"/>
      <c r="H21" s="181"/>
      <c r="I21" s="181"/>
      <c r="J21" s="181"/>
      <c r="K21" s="182"/>
      <c r="L21" s="65"/>
      <c r="M21" s="63"/>
      <c r="N21" s="63"/>
      <c r="O21" s="63"/>
      <c r="P21" s="63"/>
      <c r="Q21" s="63"/>
      <c r="R21" s="63"/>
      <c r="S21" s="63"/>
      <c r="T21" s="63"/>
    </row>
    <row r="22" spans="1:22" ht="138" customHeight="1" x14ac:dyDescent="0.15">
      <c r="B22" s="174"/>
      <c r="C22" s="175"/>
      <c r="D22" s="179"/>
      <c r="E22" s="183"/>
      <c r="F22" s="184"/>
      <c r="G22" s="184"/>
      <c r="H22" s="184"/>
      <c r="I22" s="184"/>
      <c r="J22" s="184"/>
      <c r="K22" s="185"/>
      <c r="L22" s="37" t="str">
        <f>IF(M22="","","&lt;--")</f>
        <v>&lt;--</v>
      </c>
      <c r="M22" s="186" t="str">
        <f>IF(nKenShu=2,comtKenMokuteki0,IF(nKenShu=5,comtKenMokuteki1,""))</f>
        <v>委託研究計画書における研究概要文を流用いただいても結構です。</v>
      </c>
      <c r="N22" s="186"/>
      <c r="O22" s="186"/>
      <c r="P22" s="186"/>
      <c r="Q22" s="186"/>
      <c r="R22" s="186"/>
      <c r="S22" s="186"/>
      <c r="T22" s="186"/>
    </row>
    <row r="23" spans="1:22" ht="178.5" customHeight="1" x14ac:dyDescent="0.15">
      <c r="B23" s="176"/>
      <c r="C23" s="177"/>
      <c r="D23" s="76" t="s">
        <v>75</v>
      </c>
      <c r="E23" s="187"/>
      <c r="F23" s="188"/>
      <c r="G23" s="188"/>
      <c r="H23" s="188"/>
      <c r="I23" s="188"/>
      <c r="J23" s="188"/>
      <c r="K23" s="189"/>
      <c r="L23" s="65" t="s">
        <v>8</v>
      </c>
      <c r="M23" s="17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171"/>
      <c r="O23" s="171"/>
      <c r="P23" s="171"/>
      <c r="Q23" s="171"/>
      <c r="R23" s="171"/>
      <c r="S23" s="171"/>
      <c r="T23" s="17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213" t="s">
        <v>76</v>
      </c>
      <c r="C25" s="214"/>
      <c r="D25" s="215"/>
      <c r="E25" s="216"/>
      <c r="F25" s="217"/>
      <c r="G25" s="217"/>
      <c r="H25" s="217"/>
      <c r="I25" s="217"/>
      <c r="J25" s="217"/>
      <c r="K25" s="218"/>
      <c r="L25" s="65" t="s">
        <v>9</v>
      </c>
      <c r="M25" s="208" t="s">
        <v>156</v>
      </c>
      <c r="N25" s="208"/>
      <c r="O25" s="208"/>
      <c r="P25" s="208"/>
      <c r="Q25" s="208"/>
      <c r="R25" s="208"/>
      <c r="S25" s="208"/>
      <c r="T25" s="208"/>
    </row>
    <row r="26" spans="1:22" s="26" customFormat="1" ht="79.900000000000006" customHeight="1" x14ac:dyDescent="0.15">
      <c r="B26" s="176" t="s">
        <v>188</v>
      </c>
      <c r="C26" s="219"/>
      <c r="D26" s="220"/>
      <c r="E26" s="221"/>
      <c r="F26" s="221"/>
      <c r="G26" s="222" t="s">
        <v>10</v>
      </c>
      <c r="H26" s="222"/>
      <c r="I26" s="222"/>
      <c r="J26" s="222"/>
      <c r="K26" s="223"/>
      <c r="L26" s="40"/>
      <c r="M26" s="41"/>
      <c r="N26" s="41"/>
      <c r="O26" s="41"/>
      <c r="P26" s="41"/>
      <c r="Q26" s="41"/>
      <c r="R26" s="41"/>
      <c r="S26" s="41"/>
      <c r="T26" s="41"/>
    </row>
    <row r="27" spans="1:22" s="26" customFormat="1" ht="137.25" customHeight="1" x14ac:dyDescent="0.15">
      <c r="B27" s="202" t="s">
        <v>22</v>
      </c>
      <c r="C27" s="203"/>
      <c r="D27" s="204"/>
      <c r="E27" s="205"/>
      <c r="F27" s="206"/>
      <c r="G27" s="206"/>
      <c r="H27" s="206"/>
      <c r="I27" s="206"/>
      <c r="J27" s="206"/>
      <c r="K27" s="207"/>
      <c r="L27" s="65" t="s">
        <v>9</v>
      </c>
      <c r="M27" s="208" t="s">
        <v>142</v>
      </c>
      <c r="N27" s="208"/>
      <c r="O27" s="208"/>
      <c r="P27" s="208"/>
      <c r="Q27" s="208"/>
      <c r="R27" s="208"/>
      <c r="S27" s="208"/>
      <c r="T27" s="208"/>
    </row>
    <row r="28" spans="1:22" ht="133.5" customHeight="1" x14ac:dyDescent="0.15">
      <c r="B28" s="125" t="s">
        <v>189</v>
      </c>
      <c r="C28" s="126"/>
      <c r="D28" s="127"/>
      <c r="E28" s="127"/>
      <c r="F28" s="127"/>
      <c r="G28" s="127"/>
      <c r="H28" s="127"/>
      <c r="I28" s="127"/>
      <c r="J28" s="127"/>
      <c r="K28" s="128"/>
      <c r="L28" s="65"/>
      <c r="M28" s="209" t="s">
        <v>143</v>
      </c>
      <c r="N28" s="209"/>
      <c r="O28" s="209"/>
      <c r="P28" s="209"/>
      <c r="Q28" s="209"/>
      <c r="R28" s="209"/>
      <c r="S28" s="209"/>
      <c r="T28" s="209"/>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10" t="s">
        <v>2</v>
      </c>
      <c r="C30" s="211"/>
      <c r="D30" s="211"/>
      <c r="E30" s="211"/>
      <c r="F30" s="211"/>
      <c r="G30" s="211"/>
      <c r="H30" s="211"/>
      <c r="I30" s="211"/>
      <c r="J30" s="211"/>
      <c r="K30" s="212"/>
      <c r="L30" s="38"/>
      <c r="M30" s="42"/>
      <c r="N30" s="42"/>
      <c r="O30" s="42"/>
      <c r="P30" s="42"/>
      <c r="Q30" s="42"/>
      <c r="R30" s="42"/>
      <c r="S30" s="42"/>
      <c r="T30" s="42"/>
      <c r="U30" s="67"/>
      <c r="V30" s="68"/>
    </row>
    <row r="31" spans="1:22" ht="28.15" customHeight="1" x14ac:dyDescent="0.15">
      <c r="B31" s="233" t="s">
        <v>190</v>
      </c>
      <c r="C31" s="234"/>
      <c r="D31" s="237" t="s">
        <v>102</v>
      </c>
      <c r="E31" s="238"/>
      <c r="F31" s="238"/>
      <c r="G31" s="238"/>
      <c r="H31" s="238"/>
      <c r="I31" s="238"/>
      <c r="J31" s="77" t="str">
        <f>IF(LEFT(K31,1)="選","「○」か「―」を選択 →","")</f>
        <v>「○」か「―」を選択 →</v>
      </c>
      <c r="K31" s="1" t="s">
        <v>151</v>
      </c>
      <c r="L31" s="148" t="s">
        <v>9</v>
      </c>
      <c r="M31" s="239" t="s">
        <v>158</v>
      </c>
      <c r="N31" s="239"/>
      <c r="O31" s="239"/>
      <c r="P31" s="239"/>
      <c r="Q31" s="239"/>
      <c r="R31" s="239"/>
      <c r="S31" s="239"/>
      <c r="T31" s="239"/>
      <c r="U31" s="67"/>
      <c r="V31" s="68"/>
    </row>
    <row r="32" spans="1:22" ht="28.15" customHeight="1" x14ac:dyDescent="0.15">
      <c r="B32" s="235"/>
      <c r="C32" s="236"/>
      <c r="D32" s="237" t="s">
        <v>157</v>
      </c>
      <c r="E32" s="238"/>
      <c r="F32" s="238"/>
      <c r="G32" s="238"/>
      <c r="H32" s="238"/>
      <c r="I32" s="238"/>
      <c r="J32" s="77" t="str">
        <f>IF(LEFT(K32,1)="選","「○」か「―」を選択 →","")</f>
        <v>「○」か「―」を選択 →</v>
      </c>
      <c r="K32" s="1" t="s">
        <v>151</v>
      </c>
      <c r="L32" s="148"/>
      <c r="M32" s="239"/>
      <c r="N32" s="239"/>
      <c r="O32" s="239"/>
      <c r="P32" s="239"/>
      <c r="Q32" s="239"/>
      <c r="R32" s="239"/>
      <c r="S32" s="239"/>
      <c r="T32" s="239"/>
      <c r="U32" s="67"/>
      <c r="V32" s="68"/>
    </row>
    <row r="33" spans="1:22" ht="28.15" customHeight="1" x14ac:dyDescent="0.15">
      <c r="B33" s="235"/>
      <c r="C33" s="236"/>
      <c r="D33" s="237" t="s">
        <v>42</v>
      </c>
      <c r="E33" s="238"/>
      <c r="F33" s="238"/>
      <c r="G33" s="238"/>
      <c r="H33" s="238"/>
      <c r="I33" s="238"/>
      <c r="J33" s="77" t="str">
        <f>IF(LEFT(K33,1)="選","「○」か「―」を選択 →","")</f>
        <v>「○」か「―」を選択 →</v>
      </c>
      <c r="K33" s="1" t="s">
        <v>151</v>
      </c>
      <c r="L33" s="148"/>
      <c r="M33" s="239"/>
      <c r="N33" s="239"/>
      <c r="O33" s="239"/>
      <c r="P33" s="239"/>
      <c r="Q33" s="239"/>
      <c r="R33" s="239"/>
      <c r="S33" s="239"/>
      <c r="T33" s="239"/>
      <c r="U33" s="67"/>
      <c r="V33" s="68"/>
    </row>
    <row r="34" spans="1:22" ht="28.15" customHeight="1" x14ac:dyDescent="0.15">
      <c r="B34" s="240" t="str">
        <f>IF(AND(K31="―",K32="―",K33="―",K34="―"),"必ず１つは「○」を
選択してください","")</f>
        <v/>
      </c>
      <c r="C34" s="241"/>
      <c r="D34" s="237" t="s">
        <v>92</v>
      </c>
      <c r="E34" s="238"/>
      <c r="F34" s="238"/>
      <c r="G34" s="238"/>
      <c r="H34" s="238"/>
      <c r="I34" s="238"/>
      <c r="J34" s="77" t="str">
        <f>IF(LEFT(K34,1)="選","「○」か「―」を選択 →","")</f>
        <v>「○」か「―」を選択 →</v>
      </c>
      <c r="K34" s="1" t="s">
        <v>151</v>
      </c>
      <c r="L34" s="148"/>
      <c r="M34" s="239"/>
      <c r="N34" s="239"/>
      <c r="O34" s="239"/>
      <c r="P34" s="239"/>
      <c r="Q34" s="239"/>
      <c r="R34" s="239"/>
      <c r="S34" s="239"/>
      <c r="T34" s="239"/>
      <c r="U34" s="67"/>
      <c r="V34" s="68"/>
    </row>
    <row r="35" spans="1:22" ht="159" customHeight="1" x14ac:dyDescent="0.15">
      <c r="B35" s="242" t="s">
        <v>152</v>
      </c>
      <c r="C35" s="249"/>
      <c r="D35" s="227" t="s">
        <v>209</v>
      </c>
      <c r="E35" s="250"/>
      <c r="F35" s="250"/>
      <c r="G35" s="250"/>
      <c r="H35" s="2" t="s">
        <v>151</v>
      </c>
      <c r="I35" s="81" t="str">
        <f>IF(LEFT(H35,1)="３","取得方法を記載してください",IF(LEFT(H35,1)="×","詳細を記入してください",""))</f>
        <v/>
      </c>
      <c r="J35" s="251"/>
      <c r="K35" s="252"/>
      <c r="L35" s="65" t="s">
        <v>9</v>
      </c>
      <c r="M35" s="224"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24"/>
      <c r="O35" s="224"/>
      <c r="P35" s="224"/>
      <c r="Q35" s="224"/>
      <c r="R35" s="224"/>
      <c r="S35" s="224"/>
      <c r="T35" s="224"/>
      <c r="U35" s="67"/>
      <c r="V35" s="68"/>
    </row>
    <row r="36" spans="1:22" ht="56.1" customHeight="1" x14ac:dyDescent="0.15">
      <c r="B36" s="225" t="str">
        <f>IF(LEFT(K31,1)="選","",IF(K31="○","記載してください","記載は不要です"))</f>
        <v/>
      </c>
      <c r="C36" s="226"/>
      <c r="D36" s="227" t="s">
        <v>43</v>
      </c>
      <c r="E36" s="228"/>
      <c r="F36" s="229"/>
      <c r="G36" s="230"/>
      <c r="H36" s="230"/>
      <c r="I36" s="230"/>
      <c r="J36" s="230"/>
      <c r="K36" s="231"/>
      <c r="L36" s="65" t="str">
        <f>IF(M36="","","&lt;--")</f>
        <v>&lt;--</v>
      </c>
      <c r="M36" s="23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232"/>
      <c r="O36" s="232"/>
      <c r="P36" s="232"/>
      <c r="Q36" s="232"/>
      <c r="R36" s="232"/>
      <c r="S36" s="232"/>
      <c r="T36" s="232"/>
      <c r="U36" s="67"/>
      <c r="V36" s="68"/>
    </row>
    <row r="37" spans="1:22" ht="90" customHeight="1" x14ac:dyDescent="0.15">
      <c r="B37" s="242" t="s">
        <v>153</v>
      </c>
      <c r="C37" s="243"/>
      <c r="D37" s="227" t="s">
        <v>23</v>
      </c>
      <c r="E37" s="244"/>
      <c r="F37" s="193"/>
      <c r="G37" s="194"/>
      <c r="H37" s="194"/>
      <c r="I37" s="194"/>
      <c r="J37" s="194"/>
      <c r="K37" s="195"/>
      <c r="L37" s="65" t="str">
        <f>IF(M37="","","&lt;--")</f>
        <v>&lt;--</v>
      </c>
      <c r="M37" s="107"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107"/>
      <c r="O37" s="107"/>
      <c r="P37" s="107"/>
      <c r="Q37" s="107"/>
      <c r="R37" s="107"/>
      <c r="S37" s="107"/>
      <c r="T37" s="107"/>
      <c r="U37" s="67"/>
      <c r="V37" s="68"/>
    </row>
    <row r="38" spans="1:22" ht="108.75" customHeight="1" x14ac:dyDescent="0.15">
      <c r="B38" s="242" t="s">
        <v>154</v>
      </c>
      <c r="C38" s="245"/>
      <c r="D38" s="227" t="s">
        <v>191</v>
      </c>
      <c r="E38" s="246"/>
      <c r="F38" s="229"/>
      <c r="G38" s="247"/>
      <c r="H38" s="247"/>
      <c r="I38" s="247"/>
      <c r="J38" s="247"/>
      <c r="K38" s="248"/>
      <c r="L38" s="65" t="s">
        <v>9</v>
      </c>
      <c r="M38" s="186" t="s">
        <v>144</v>
      </c>
      <c r="N38" s="186"/>
      <c r="O38" s="186"/>
      <c r="P38" s="186"/>
      <c r="Q38" s="186"/>
      <c r="R38" s="186"/>
      <c r="S38" s="186"/>
      <c r="T38" s="186"/>
      <c r="U38" s="67"/>
      <c r="V38" s="68"/>
    </row>
    <row r="39" spans="1:22" ht="34.5" customHeight="1" x14ac:dyDescent="0.15">
      <c r="B39" s="263" t="s">
        <v>192</v>
      </c>
      <c r="C39" s="263"/>
      <c r="D39" s="263"/>
      <c r="E39" s="263"/>
      <c r="F39" s="263"/>
      <c r="G39" s="263"/>
      <c r="H39" s="263"/>
      <c r="I39" s="263"/>
      <c r="J39" s="263"/>
      <c r="K39" s="3" t="s">
        <v>155</v>
      </c>
      <c r="L39" s="33"/>
      <c r="M39" s="186"/>
      <c r="N39" s="186"/>
      <c r="O39" s="186"/>
      <c r="P39" s="186"/>
      <c r="Q39" s="186"/>
      <c r="R39" s="186"/>
      <c r="S39" s="186"/>
      <c r="T39" s="186"/>
      <c r="U39" s="68"/>
      <c r="V39" s="68"/>
    </row>
    <row r="40" spans="1:22" ht="55.5" customHeight="1" x14ac:dyDescent="0.15">
      <c r="B40" s="253" t="str">
        <f>IF(LEFT(K39,1)="選","","記載してください")</f>
        <v/>
      </c>
      <c r="C40" s="253"/>
      <c r="D40" s="264" t="str">
        <f>IF(OR(LEFT(K39,1)="２",LEFT(K39,1)="３"),"データを取得する国及び機関：","データを取得する地域及び機関：")</f>
        <v>データを取得する地域及び機関：</v>
      </c>
      <c r="E40" s="228"/>
      <c r="F40" s="229"/>
      <c r="G40" s="265"/>
      <c r="H40" s="265"/>
      <c r="I40" s="265"/>
      <c r="J40" s="265"/>
      <c r="K40" s="266"/>
      <c r="L40" s="65" t="str">
        <f>IF(M40="","","&lt;--")</f>
        <v/>
      </c>
      <c r="M40" s="171" t="str">
        <f>IF(B40="","","国ごとに、地域名・市町村及び研究機関・大学・会社・敷地等の名称を記載してください。")</f>
        <v/>
      </c>
      <c r="N40" s="267"/>
      <c r="O40" s="267"/>
      <c r="P40" s="267"/>
      <c r="Q40" s="267"/>
      <c r="R40" s="267"/>
      <c r="S40" s="267"/>
      <c r="T40" s="267"/>
    </row>
    <row r="41" spans="1:22" ht="27.75" customHeight="1" x14ac:dyDescent="0.15">
      <c r="B41" s="253" t="str">
        <f>IF(LEFT(K39,1)="選","",IF(LEFT(K39,1)="１","記載は不要です","記載してください"))</f>
        <v/>
      </c>
      <c r="C41" s="253"/>
      <c r="D41" s="254" t="s">
        <v>26</v>
      </c>
      <c r="E41" s="255"/>
      <c r="F41" s="256"/>
      <c r="G41" s="257"/>
      <c r="H41" s="257"/>
      <c r="I41" s="257"/>
      <c r="J41" s="257"/>
      <c r="K41" s="258"/>
      <c r="L41" s="65" t="str">
        <f>IF(M41="","","&lt;--")</f>
        <v/>
      </c>
      <c r="M41" s="186" t="str">
        <f>IF(LEFT(K39,1)="選","",IF(LEFT(K39,1)="１","","データを海外の複数の国で取得する場合は、国ごとに取得するデータを国ごとに記載してください。"))</f>
        <v/>
      </c>
      <c r="N41" s="186"/>
      <c r="O41" s="186"/>
      <c r="P41" s="186"/>
      <c r="Q41" s="186"/>
      <c r="R41" s="186"/>
      <c r="S41" s="186"/>
      <c r="T41" s="186"/>
    </row>
    <row r="42" spans="1:22" ht="27.75" customHeight="1" x14ac:dyDescent="0.15">
      <c r="B42" s="253"/>
      <c r="C42" s="253"/>
      <c r="D42" s="259" t="s">
        <v>27</v>
      </c>
      <c r="E42" s="255"/>
      <c r="F42" s="256"/>
      <c r="G42" s="257"/>
      <c r="H42" s="257"/>
      <c r="I42" s="257"/>
      <c r="J42" s="257"/>
      <c r="K42" s="258"/>
      <c r="L42" s="65"/>
      <c r="M42" s="186"/>
      <c r="N42" s="186"/>
      <c r="O42" s="186"/>
      <c r="P42" s="186"/>
      <c r="Q42" s="186"/>
      <c r="R42" s="186"/>
      <c r="S42" s="186"/>
      <c r="T42" s="186"/>
    </row>
    <row r="43" spans="1:22" ht="27.75" customHeight="1" x14ac:dyDescent="0.15">
      <c r="A43" s="24"/>
      <c r="B43" s="253"/>
      <c r="C43" s="253"/>
      <c r="D43" s="259" t="s">
        <v>28</v>
      </c>
      <c r="E43" s="260"/>
      <c r="F43" s="261"/>
      <c r="G43" s="261"/>
      <c r="H43" s="261"/>
      <c r="I43" s="261"/>
      <c r="J43" s="262"/>
      <c r="K43" s="3" t="s">
        <v>151</v>
      </c>
      <c r="L43" s="65"/>
      <c r="M43" s="36"/>
      <c r="N43" s="36"/>
      <c r="O43" s="36"/>
      <c r="P43" s="36"/>
      <c r="Q43" s="36"/>
      <c r="R43" s="36"/>
      <c r="S43" s="36"/>
      <c r="T43" s="36"/>
      <c r="U43" s="68"/>
      <c r="V43" s="68"/>
    </row>
    <row r="44" spans="1:22" ht="27.75" customHeight="1" x14ac:dyDescent="0.15">
      <c r="A44" s="24"/>
      <c r="B44" s="268"/>
      <c r="C44" s="268"/>
      <c r="D44" s="268"/>
      <c r="E44" s="268"/>
      <c r="F44" s="268"/>
      <c r="G44" s="268"/>
      <c r="H44" s="268"/>
      <c r="I44" s="268"/>
      <c r="J44" s="268"/>
      <c r="K44" s="268"/>
      <c r="L44" s="43"/>
      <c r="M44" s="36"/>
      <c r="N44" s="63"/>
      <c r="O44" s="63"/>
      <c r="P44" s="63"/>
      <c r="Q44" s="63"/>
      <c r="R44" s="63"/>
      <c r="S44" s="63"/>
      <c r="T44" s="63"/>
      <c r="U44" s="68"/>
      <c r="V44" s="68"/>
    </row>
    <row r="45" spans="1:22" ht="27" customHeight="1" x14ac:dyDescent="0.15">
      <c r="B45" s="269" t="s">
        <v>59</v>
      </c>
      <c r="C45" s="270"/>
      <c r="D45" s="270"/>
      <c r="E45" s="270"/>
      <c r="F45" s="270"/>
      <c r="G45" s="270"/>
      <c r="H45" s="270"/>
      <c r="I45" s="270"/>
      <c r="J45" s="270"/>
      <c r="K45" s="271"/>
      <c r="L45" s="65"/>
      <c r="M45" s="36"/>
      <c r="N45" s="63"/>
      <c r="O45" s="63"/>
      <c r="P45" s="63"/>
      <c r="Q45" s="63"/>
      <c r="R45" s="63"/>
      <c r="S45" s="63"/>
      <c r="T45" s="63"/>
      <c r="U45" s="67"/>
      <c r="V45" s="68"/>
    </row>
    <row r="46" spans="1:22" ht="39" customHeight="1" x14ac:dyDescent="0.15">
      <c r="B46" s="263" t="s">
        <v>193</v>
      </c>
      <c r="C46" s="263"/>
      <c r="D46" s="263"/>
      <c r="E46" s="263"/>
      <c r="F46" s="263"/>
      <c r="G46" s="263"/>
      <c r="H46" s="263"/>
      <c r="I46" s="263"/>
      <c r="J46" s="263"/>
      <c r="K46" s="3" t="s">
        <v>151</v>
      </c>
      <c r="L46" s="65"/>
      <c r="M46" s="36"/>
      <c r="N46" s="63"/>
      <c r="O46" s="63"/>
      <c r="P46" s="63"/>
      <c r="Q46" s="63"/>
      <c r="R46" s="63"/>
      <c r="S46" s="63"/>
      <c r="T46" s="63"/>
      <c r="U46" s="67"/>
      <c r="V46" s="68"/>
    </row>
    <row r="47" spans="1:22" ht="36.75" customHeight="1" x14ac:dyDescent="0.15">
      <c r="B47" s="272" t="str">
        <f>IF(LEFT(K46,1)="選","",IF(OR(LEFT(K46,1)="１",LEFT(K46,1)="３"),"記載・選択してください","記載・選択は不要です"))</f>
        <v/>
      </c>
      <c r="C47" s="273"/>
      <c r="D47" s="278" t="s">
        <v>25</v>
      </c>
      <c r="E47" s="279"/>
      <c r="F47" s="1" t="s">
        <v>151</v>
      </c>
      <c r="G47" s="280" t="str">
        <f>IF(LEFT(F47,1)="４","取得手段を記載してください","")</f>
        <v/>
      </c>
      <c r="H47" s="249"/>
      <c r="I47" s="281"/>
      <c r="J47" s="247"/>
      <c r="K47" s="248"/>
      <c r="L47" s="43"/>
      <c r="M47" s="44"/>
      <c r="N47" s="44"/>
      <c r="O47" s="44"/>
      <c r="P47" s="44"/>
      <c r="Q47" s="44"/>
      <c r="R47" s="44"/>
      <c r="S47" s="44"/>
      <c r="T47" s="44"/>
      <c r="U47" s="67"/>
      <c r="V47" s="68"/>
    </row>
    <row r="48" spans="1:22" ht="51.4" customHeight="1" x14ac:dyDescent="0.15">
      <c r="B48" s="274"/>
      <c r="C48" s="275"/>
      <c r="D48" s="282" t="s">
        <v>49</v>
      </c>
      <c r="E48" s="283"/>
      <c r="F48" s="283"/>
      <c r="G48" s="283"/>
      <c r="H48" s="283"/>
      <c r="I48" s="283"/>
      <c r="J48" s="284"/>
      <c r="K48" s="3" t="s">
        <v>151</v>
      </c>
      <c r="L48" s="43"/>
      <c r="M48" s="44"/>
      <c r="N48" s="44"/>
      <c r="O48" s="44"/>
      <c r="P48" s="44"/>
      <c r="Q48" s="44"/>
      <c r="R48" s="44"/>
      <c r="S48" s="44"/>
      <c r="T48" s="44"/>
      <c r="U48" s="67"/>
      <c r="V48" s="68"/>
    </row>
    <row r="49" spans="1:43" ht="72" customHeight="1" x14ac:dyDescent="0.15">
      <c r="B49" s="276"/>
      <c r="C49" s="277"/>
      <c r="D49" s="254" t="s">
        <v>72</v>
      </c>
      <c r="E49" s="260"/>
      <c r="F49" s="260"/>
      <c r="G49" s="260"/>
      <c r="H49" s="260"/>
      <c r="I49" s="260"/>
      <c r="J49" s="255"/>
      <c r="K49" s="3" t="s">
        <v>151</v>
      </c>
      <c r="L49" s="45"/>
      <c r="M49" s="46"/>
      <c r="N49" s="46"/>
      <c r="O49" s="46"/>
      <c r="P49" s="46"/>
      <c r="Q49" s="46"/>
      <c r="R49" s="46"/>
      <c r="S49" s="46"/>
      <c r="T49" s="46"/>
      <c r="U49" s="67"/>
      <c r="V49" s="68"/>
    </row>
    <row r="50" spans="1:43" ht="36.75" customHeight="1" x14ac:dyDescent="0.15">
      <c r="B50" s="272" t="str">
        <f>IF(LEFT(K46,1)="選","",IF(OR(LEFT(K46,1)="２",LEFT(K46,1)="３"),"記載・選択してください","記載・選択は不要です"))</f>
        <v/>
      </c>
      <c r="C50" s="293"/>
      <c r="D50" s="278" t="s">
        <v>24</v>
      </c>
      <c r="E50" s="296"/>
      <c r="F50" s="297"/>
      <c r="G50" s="298"/>
      <c r="H50" s="298"/>
      <c r="I50" s="298"/>
      <c r="J50" s="298"/>
      <c r="K50" s="299"/>
      <c r="L50" s="65" t="str">
        <f>IF(M50="","","&lt;--")</f>
        <v/>
      </c>
      <c r="M50" s="300" t="str">
        <f>IF(OR(LEFT(K46,1)="２",LEFT(K46,1)="３"),comtOptOut0,"")</f>
        <v/>
      </c>
      <c r="N50" s="300"/>
      <c r="O50" s="300"/>
      <c r="P50" s="300"/>
      <c r="Q50" s="300"/>
      <c r="R50" s="300"/>
      <c r="S50" s="300"/>
      <c r="T50" s="300"/>
      <c r="U50" s="67"/>
      <c r="V50" s="68"/>
    </row>
    <row r="51" spans="1:43" ht="36" customHeight="1" x14ac:dyDescent="0.15">
      <c r="B51" s="294"/>
      <c r="C51" s="295"/>
      <c r="D51" s="259" t="s">
        <v>11</v>
      </c>
      <c r="E51" s="261"/>
      <c r="F51" s="261"/>
      <c r="G51" s="261"/>
      <c r="H51" s="261"/>
      <c r="I51" s="261"/>
      <c r="J51" s="262"/>
      <c r="K51" s="3" t="s">
        <v>151</v>
      </c>
      <c r="L51" s="45"/>
      <c r="M51" s="300"/>
      <c r="N51" s="300"/>
      <c r="O51" s="300"/>
      <c r="P51" s="300"/>
      <c r="Q51" s="300"/>
      <c r="R51" s="300"/>
      <c r="S51" s="300"/>
      <c r="T51" s="300"/>
      <c r="U51" s="67"/>
      <c r="V51" s="68"/>
    </row>
    <row r="52" spans="1:43" ht="27.75" customHeight="1" x14ac:dyDescent="0.15">
      <c r="A52" s="24"/>
      <c r="B52" s="304"/>
      <c r="C52" s="304"/>
      <c r="D52" s="304"/>
      <c r="E52" s="304"/>
      <c r="F52" s="304"/>
      <c r="G52" s="304"/>
      <c r="H52" s="304"/>
      <c r="I52" s="304"/>
      <c r="J52" s="304"/>
      <c r="K52" s="304"/>
      <c r="L52" s="43"/>
      <c r="M52" s="300"/>
      <c r="N52" s="300"/>
      <c r="O52" s="300"/>
      <c r="P52" s="300"/>
      <c r="Q52" s="300"/>
      <c r="R52" s="300"/>
      <c r="S52" s="300"/>
      <c r="T52" s="300"/>
      <c r="U52" s="68"/>
      <c r="V52" s="68"/>
    </row>
    <row r="53" spans="1:43" ht="26.1" customHeight="1" x14ac:dyDescent="0.15">
      <c r="B53" s="301" t="s">
        <v>3</v>
      </c>
      <c r="C53" s="302" t="s">
        <v>3</v>
      </c>
      <c r="D53" s="302"/>
      <c r="E53" s="302"/>
      <c r="F53" s="302"/>
      <c r="G53" s="302"/>
      <c r="H53" s="302"/>
      <c r="I53" s="302"/>
      <c r="J53" s="302"/>
      <c r="K53" s="303"/>
      <c r="L53" s="47"/>
      <c r="M53" s="300"/>
      <c r="N53" s="300"/>
      <c r="O53" s="300"/>
      <c r="P53" s="300"/>
      <c r="Q53" s="300"/>
      <c r="R53" s="300"/>
      <c r="S53" s="300"/>
      <c r="T53" s="300"/>
      <c r="U53" s="68"/>
      <c r="V53" s="68"/>
      <c r="W53" s="26"/>
      <c r="X53" s="26"/>
      <c r="Y53" s="26"/>
    </row>
    <row r="54" spans="1:43" ht="60" customHeight="1" x14ac:dyDescent="0.15">
      <c r="B54" s="242" t="s">
        <v>152</v>
      </c>
      <c r="C54" s="243"/>
      <c r="D54" s="202" t="s">
        <v>145</v>
      </c>
      <c r="E54" s="285"/>
      <c r="F54" s="285"/>
      <c r="G54" s="285"/>
      <c r="H54" s="285"/>
      <c r="I54" s="285"/>
      <c r="J54" s="286"/>
      <c r="K54" s="2" t="s">
        <v>151</v>
      </c>
      <c r="L54" s="65" t="s">
        <v>8</v>
      </c>
      <c r="M54" s="171" t="s">
        <v>50</v>
      </c>
      <c r="N54" s="287"/>
      <c r="O54" s="287"/>
      <c r="P54" s="287"/>
      <c r="Q54" s="287"/>
      <c r="R54" s="287"/>
      <c r="S54" s="287"/>
      <c r="T54" s="287"/>
    </row>
    <row r="55" spans="1:43" ht="36.75" customHeight="1" x14ac:dyDescent="0.15">
      <c r="B55" s="242" t="str">
        <f>IF(LEFT(K54,1)="選","",IF(LEFT(K54,1)="２","記載してください","記載は不要です"))</f>
        <v/>
      </c>
      <c r="C55" s="243"/>
      <c r="D55" s="288" t="s">
        <v>56</v>
      </c>
      <c r="E55" s="289"/>
      <c r="F55" s="290"/>
      <c r="G55" s="291"/>
      <c r="H55" s="291"/>
      <c r="I55" s="291"/>
      <c r="J55" s="291"/>
      <c r="K55" s="292"/>
      <c r="L55" s="43"/>
      <c r="M55" s="36"/>
      <c r="N55" s="36"/>
      <c r="O55" s="36"/>
      <c r="P55" s="36"/>
      <c r="Q55" s="36"/>
      <c r="R55" s="36"/>
      <c r="S55" s="36"/>
      <c r="T55" s="36"/>
    </row>
    <row r="56" spans="1:43" ht="73.150000000000006" customHeight="1" x14ac:dyDescent="0.15">
      <c r="B56" s="242" t="s">
        <v>152</v>
      </c>
      <c r="C56" s="243"/>
      <c r="D56" s="305" t="s">
        <v>146</v>
      </c>
      <c r="E56" s="306"/>
      <c r="F56" s="306"/>
      <c r="G56" s="306"/>
      <c r="H56" s="306"/>
      <c r="I56" s="306"/>
      <c r="J56" s="307"/>
      <c r="K56" s="3" t="s">
        <v>151</v>
      </c>
      <c r="L56" s="43"/>
      <c r="M56" s="36"/>
      <c r="N56" s="36"/>
      <c r="O56" s="36"/>
      <c r="P56" s="36"/>
      <c r="Q56" s="36"/>
      <c r="R56" s="36"/>
      <c r="S56" s="36"/>
      <c r="T56" s="36"/>
    </row>
    <row r="57" spans="1:43" ht="43.5" customHeight="1" x14ac:dyDescent="0.15">
      <c r="B57" s="308" t="str">
        <f>IF(LEFT(K56,1)="選","",IF(LEFT(K56,1)="２","記載してください","記載は不要です"))</f>
        <v/>
      </c>
      <c r="C57" s="309"/>
      <c r="D57" s="311" t="s">
        <v>29</v>
      </c>
      <c r="E57" s="311"/>
      <c r="F57" s="312"/>
      <c r="G57" s="313"/>
      <c r="H57" s="313"/>
      <c r="I57" s="313"/>
      <c r="J57" s="313"/>
      <c r="K57" s="314"/>
      <c r="L57" s="65" t="str">
        <f>IF(M57="","","&lt;--")</f>
        <v>&lt;--</v>
      </c>
      <c r="M57" s="17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107"/>
      <c r="O57" s="107"/>
      <c r="P57" s="107"/>
      <c r="Q57" s="107"/>
      <c r="R57" s="107"/>
      <c r="S57" s="107"/>
      <c r="T57" s="107"/>
    </row>
    <row r="58" spans="1:43" s="22" customFormat="1" ht="113.1" customHeight="1" x14ac:dyDescent="0.15">
      <c r="B58" s="225"/>
      <c r="C58" s="310"/>
      <c r="D58" s="311" t="s">
        <v>194</v>
      </c>
      <c r="E58" s="311"/>
      <c r="F58" s="193"/>
      <c r="G58" s="194"/>
      <c r="H58" s="194"/>
      <c r="I58" s="194"/>
      <c r="J58" s="194"/>
      <c r="K58" s="195"/>
      <c r="L58" s="65" t="str">
        <f>IF(M58="","","&lt;--")</f>
        <v>&lt;--</v>
      </c>
      <c r="M58" s="17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107"/>
      <c r="O58" s="107"/>
      <c r="P58" s="107"/>
      <c r="Q58" s="107"/>
      <c r="R58" s="107"/>
      <c r="S58" s="107"/>
      <c r="T58" s="107"/>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242" t="s">
        <v>152</v>
      </c>
      <c r="C59" s="243"/>
      <c r="D59" s="250" t="s">
        <v>83</v>
      </c>
      <c r="E59" s="318"/>
      <c r="F59" s="318"/>
      <c r="G59" s="318"/>
      <c r="H59" s="318"/>
      <c r="I59" s="318"/>
      <c r="J59" s="246"/>
      <c r="K59" s="2" t="s">
        <v>151</v>
      </c>
      <c r="L59" s="65" t="s">
        <v>8</v>
      </c>
      <c r="M59" s="208" t="s">
        <v>147</v>
      </c>
      <c r="N59" s="208"/>
      <c r="O59" s="208"/>
      <c r="P59" s="208"/>
      <c r="Q59" s="208"/>
      <c r="R59" s="208"/>
      <c r="S59" s="208"/>
      <c r="T59" s="208"/>
    </row>
    <row r="60" spans="1:43" ht="28.15" customHeight="1" x14ac:dyDescent="0.15">
      <c r="B60" s="308" t="str">
        <f>IF(LEFT(K59,1)="選","",IF(LEFT(K59,1)="１","記載は不要です","海外へ/海外からのデータ移転に関する項目。
記載してください"))</f>
        <v/>
      </c>
      <c r="C60" s="309"/>
      <c r="D60" s="315" t="s">
        <v>51</v>
      </c>
      <c r="E60" s="286"/>
      <c r="F60" s="256"/>
      <c r="G60" s="257"/>
      <c r="H60" s="257"/>
      <c r="I60" s="257"/>
      <c r="J60" s="257"/>
      <c r="K60" s="258"/>
      <c r="L60" s="65"/>
      <c r="M60" s="36"/>
      <c r="N60" s="36"/>
      <c r="O60" s="36"/>
      <c r="P60" s="36"/>
      <c r="Q60" s="36"/>
      <c r="R60" s="36"/>
      <c r="S60" s="36"/>
      <c r="T60" s="36"/>
    </row>
    <row r="61" spans="1:43" ht="28.15" customHeight="1" x14ac:dyDescent="0.15">
      <c r="B61" s="319"/>
      <c r="C61" s="320"/>
      <c r="D61" s="315" t="s">
        <v>52</v>
      </c>
      <c r="E61" s="286"/>
      <c r="F61" s="256"/>
      <c r="G61" s="257"/>
      <c r="H61" s="257"/>
      <c r="I61" s="257"/>
      <c r="J61" s="257"/>
      <c r="K61" s="258"/>
      <c r="L61" s="65"/>
      <c r="M61" s="36"/>
      <c r="N61" s="36"/>
      <c r="O61" s="36"/>
      <c r="P61" s="36"/>
      <c r="Q61" s="36"/>
      <c r="R61" s="36"/>
      <c r="S61" s="36"/>
      <c r="T61" s="36"/>
    </row>
    <row r="62" spans="1:43" ht="43.9" customHeight="1" x14ac:dyDescent="0.15">
      <c r="B62" s="319"/>
      <c r="C62" s="320"/>
      <c r="D62" s="202" t="s">
        <v>53</v>
      </c>
      <c r="E62" s="286"/>
      <c r="F62" s="321"/>
      <c r="G62" s="322"/>
      <c r="H62" s="322"/>
      <c r="I62" s="322"/>
      <c r="J62" s="322"/>
      <c r="K62" s="323"/>
      <c r="L62" s="65"/>
      <c r="M62" s="36"/>
      <c r="N62" s="36"/>
      <c r="O62" s="36"/>
      <c r="P62" s="36"/>
      <c r="Q62" s="36"/>
      <c r="R62" s="36"/>
      <c r="S62" s="36"/>
      <c r="T62" s="36"/>
    </row>
    <row r="63" spans="1:43" ht="43.5" customHeight="1" x14ac:dyDescent="0.15">
      <c r="B63" s="319"/>
      <c r="C63" s="320"/>
      <c r="D63" s="315" t="s">
        <v>54</v>
      </c>
      <c r="E63" s="286"/>
      <c r="F63" s="256"/>
      <c r="G63" s="257"/>
      <c r="H63" s="257"/>
      <c r="I63" s="257"/>
      <c r="J63" s="257"/>
      <c r="K63" s="258"/>
      <c r="L63" s="65"/>
      <c r="M63" s="36"/>
      <c r="N63" s="36"/>
      <c r="O63" s="36"/>
      <c r="P63" s="36"/>
      <c r="Q63" s="36"/>
      <c r="R63" s="36"/>
      <c r="S63" s="36"/>
      <c r="T63" s="36"/>
    </row>
    <row r="64" spans="1:43" ht="28.15" customHeight="1" x14ac:dyDescent="0.15">
      <c r="B64" s="225"/>
      <c r="C64" s="310"/>
      <c r="D64" s="315" t="s">
        <v>55</v>
      </c>
      <c r="E64" s="286"/>
      <c r="F64" s="229"/>
      <c r="G64" s="230"/>
      <c r="H64" s="230"/>
      <c r="I64" s="230"/>
      <c r="J64" s="230"/>
      <c r="K64" s="231"/>
      <c r="L64" s="65" t="str">
        <f>IF(M64="","","&lt;--")</f>
        <v>&lt;--</v>
      </c>
      <c r="M64" s="186"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186"/>
      <c r="O64" s="186"/>
      <c r="P64" s="186"/>
      <c r="Q64" s="186"/>
      <c r="R64" s="186"/>
      <c r="S64" s="186"/>
      <c r="T64" s="186"/>
    </row>
    <row r="65" spans="1:25" ht="26.25" customHeight="1" x14ac:dyDescent="0.15">
      <c r="A65" s="24"/>
      <c r="B65" s="316"/>
      <c r="C65" s="317"/>
      <c r="D65" s="317"/>
      <c r="E65" s="317"/>
      <c r="F65" s="317"/>
      <c r="G65" s="317"/>
      <c r="H65" s="317"/>
      <c r="I65" s="317"/>
      <c r="J65" s="317"/>
      <c r="K65" s="317"/>
      <c r="L65" s="48"/>
      <c r="M65" s="186"/>
      <c r="N65" s="186"/>
      <c r="O65" s="186"/>
      <c r="P65" s="186"/>
      <c r="Q65" s="186"/>
      <c r="R65" s="186"/>
      <c r="S65" s="186"/>
      <c r="T65" s="186"/>
      <c r="U65" s="26"/>
      <c r="V65" s="26"/>
      <c r="W65" s="26"/>
      <c r="X65" s="26"/>
      <c r="Y65" s="26"/>
    </row>
    <row r="66" spans="1:25" ht="26.1" customHeight="1" x14ac:dyDescent="0.15">
      <c r="B66" s="210" t="s">
        <v>7</v>
      </c>
      <c r="C66" s="324"/>
      <c r="D66" s="324"/>
      <c r="E66" s="324"/>
      <c r="F66" s="324"/>
      <c r="G66" s="324"/>
      <c r="H66" s="324"/>
      <c r="I66" s="324"/>
      <c r="J66" s="324"/>
      <c r="K66" s="325"/>
      <c r="L66" s="47"/>
      <c r="M66" s="49"/>
      <c r="N66" s="49"/>
      <c r="O66" s="49"/>
      <c r="P66" s="49"/>
      <c r="Q66" s="49"/>
      <c r="R66" s="49"/>
      <c r="S66" s="49"/>
      <c r="T66" s="41"/>
      <c r="U66" s="26"/>
      <c r="V66" s="26"/>
      <c r="W66" s="26"/>
      <c r="X66" s="26"/>
      <c r="Y66" s="26"/>
    </row>
    <row r="67" spans="1:25" ht="103.5" customHeight="1" x14ac:dyDescent="0.15">
      <c r="B67" s="253" t="s">
        <v>154</v>
      </c>
      <c r="C67" s="253"/>
      <c r="D67" s="326" t="s">
        <v>195</v>
      </c>
      <c r="E67" s="327"/>
      <c r="F67" s="229"/>
      <c r="G67" s="265"/>
      <c r="H67" s="265"/>
      <c r="I67" s="265"/>
      <c r="J67" s="265"/>
      <c r="K67" s="266"/>
      <c r="L67" s="65" t="str">
        <f>IF(M67="","","&lt;--")</f>
        <v>&lt;--</v>
      </c>
      <c r="M67" s="328"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328"/>
      <c r="O67" s="328"/>
      <c r="P67" s="328"/>
      <c r="Q67" s="328"/>
      <c r="R67" s="328"/>
      <c r="S67" s="328"/>
      <c r="T67" s="328"/>
      <c r="U67" s="67"/>
      <c r="V67" s="68"/>
    </row>
    <row r="68" spans="1:25" ht="39.4" customHeight="1" x14ac:dyDescent="0.15">
      <c r="B68" s="253"/>
      <c r="C68" s="253"/>
      <c r="D68" s="326" t="s">
        <v>30</v>
      </c>
      <c r="E68" s="327"/>
      <c r="F68" s="229"/>
      <c r="G68" s="265"/>
      <c r="H68" s="265"/>
      <c r="I68" s="265"/>
      <c r="J68" s="265"/>
      <c r="K68" s="266"/>
      <c r="L68" s="65" t="str">
        <f>IF(M68="","","&lt;--")</f>
        <v>&lt;--</v>
      </c>
      <c r="M68" s="17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171"/>
      <c r="O68" s="171"/>
      <c r="P68" s="171"/>
      <c r="Q68" s="171"/>
      <c r="R68" s="171"/>
      <c r="S68" s="171"/>
      <c r="T68" s="171"/>
      <c r="U68" s="67"/>
      <c r="V68" s="68"/>
    </row>
    <row r="69" spans="1:25" ht="27" customHeight="1" x14ac:dyDescent="0.15">
      <c r="B69" s="329" t="s">
        <v>12</v>
      </c>
      <c r="C69" s="330"/>
      <c r="D69" s="330"/>
      <c r="E69" s="330"/>
      <c r="F69" s="330"/>
      <c r="G69" s="330"/>
      <c r="H69" s="330"/>
      <c r="I69" s="330"/>
      <c r="J69" s="330"/>
      <c r="K69" s="331"/>
      <c r="L69" s="38"/>
      <c r="M69" s="171"/>
      <c r="N69" s="171"/>
      <c r="O69" s="171"/>
      <c r="P69" s="171"/>
      <c r="Q69" s="171"/>
      <c r="R69" s="171"/>
      <c r="S69" s="171"/>
      <c r="T69" s="171"/>
    </row>
    <row r="70" spans="1:25" ht="108" customHeight="1" x14ac:dyDescent="0.15">
      <c r="B70" s="242" t="s">
        <v>152</v>
      </c>
      <c r="C70" s="245"/>
      <c r="D70" s="203" t="s">
        <v>67</v>
      </c>
      <c r="E70" s="342"/>
      <c r="F70" s="342"/>
      <c r="G70" s="342"/>
      <c r="H70" s="342"/>
      <c r="I70" s="342"/>
      <c r="J70" s="343"/>
      <c r="K70" s="3" t="s">
        <v>151</v>
      </c>
      <c r="L70" s="65" t="s">
        <v>9</v>
      </c>
      <c r="M70" s="344" t="s">
        <v>148</v>
      </c>
      <c r="N70" s="344"/>
      <c r="O70" s="344"/>
      <c r="P70" s="344"/>
      <c r="Q70" s="344"/>
      <c r="R70" s="344"/>
      <c r="S70" s="344"/>
      <c r="T70" s="344"/>
      <c r="U70" s="68"/>
      <c r="V70" s="68"/>
    </row>
    <row r="71" spans="1:25" ht="69" customHeight="1" x14ac:dyDescent="0.15">
      <c r="B71" s="341"/>
      <c r="C71" s="245"/>
      <c r="D71" s="305" t="s">
        <v>45</v>
      </c>
      <c r="E71" s="306"/>
      <c r="F71" s="306"/>
      <c r="G71" s="306"/>
      <c r="H71" s="306"/>
      <c r="I71" s="306"/>
      <c r="J71" s="307"/>
      <c r="K71" s="3" t="s">
        <v>151</v>
      </c>
      <c r="L71" s="65" t="s">
        <v>9</v>
      </c>
      <c r="M71" s="344" t="s">
        <v>149</v>
      </c>
      <c r="N71" s="344"/>
      <c r="O71" s="344"/>
      <c r="P71" s="344"/>
      <c r="Q71" s="344"/>
      <c r="R71" s="344"/>
      <c r="S71" s="344"/>
      <c r="T71" s="344"/>
    </row>
    <row r="72" spans="1:25" ht="41.65" customHeight="1" x14ac:dyDescent="0.15">
      <c r="B72" s="341"/>
      <c r="C72" s="245"/>
      <c r="D72" s="254" t="s">
        <v>44</v>
      </c>
      <c r="E72" s="305"/>
      <c r="F72" s="305"/>
      <c r="G72" s="305"/>
      <c r="H72" s="305"/>
      <c r="I72" s="305"/>
      <c r="J72" s="345"/>
      <c r="K72" s="3" t="s">
        <v>151</v>
      </c>
      <c r="L72" s="65"/>
      <c r="M72" s="64"/>
      <c r="N72" s="64"/>
      <c r="O72" s="62"/>
      <c r="P72" s="62"/>
      <c r="Q72" s="62"/>
      <c r="R72" s="62"/>
      <c r="S72" s="62"/>
      <c r="T72" s="62"/>
    </row>
    <row r="73" spans="1:25" ht="27.75" customHeight="1" x14ac:dyDescent="0.15">
      <c r="B73" s="332"/>
      <c r="C73" s="333"/>
      <c r="D73" s="333"/>
      <c r="E73" s="333"/>
      <c r="F73" s="333"/>
      <c r="G73" s="333"/>
      <c r="H73" s="333"/>
      <c r="I73" s="333"/>
      <c r="J73" s="333"/>
      <c r="K73" s="333"/>
      <c r="L73" s="43"/>
      <c r="M73" s="36"/>
      <c r="N73" s="36"/>
      <c r="O73" s="36"/>
      <c r="P73" s="36"/>
      <c r="Q73" s="36"/>
      <c r="R73" s="36"/>
      <c r="S73" s="36"/>
      <c r="T73" s="36"/>
    </row>
    <row r="74" spans="1:25" ht="26.1" customHeight="1" x14ac:dyDescent="0.15">
      <c r="B74" s="334" t="s">
        <v>61</v>
      </c>
      <c r="C74" s="335"/>
      <c r="D74" s="335"/>
      <c r="E74" s="335"/>
      <c r="F74" s="335"/>
      <c r="G74" s="335"/>
      <c r="H74" s="335"/>
      <c r="I74" s="335"/>
      <c r="J74" s="335"/>
      <c r="K74" s="336"/>
      <c r="L74" s="45"/>
      <c r="M74" s="62"/>
      <c r="N74" s="62"/>
      <c r="O74" s="62"/>
      <c r="P74" s="62"/>
      <c r="Q74" s="62"/>
      <c r="R74" s="62"/>
      <c r="S74" s="62"/>
      <c r="T74" s="62"/>
    </row>
    <row r="75" spans="1:25" ht="26.1" customHeight="1" x14ac:dyDescent="0.15">
      <c r="B75" s="337" t="s">
        <v>62</v>
      </c>
      <c r="C75" s="338"/>
      <c r="D75" s="338"/>
      <c r="E75" s="338"/>
      <c r="F75" s="338"/>
      <c r="G75" s="338"/>
      <c r="H75" s="338"/>
      <c r="I75" s="338"/>
      <c r="J75" s="338"/>
      <c r="K75" s="339"/>
      <c r="L75" s="45"/>
      <c r="M75" s="62"/>
      <c r="N75" s="62"/>
      <c r="O75" s="62"/>
      <c r="P75" s="62"/>
      <c r="Q75" s="62"/>
      <c r="R75" s="62"/>
      <c r="S75" s="62"/>
      <c r="T75" s="62"/>
    </row>
    <row r="76" spans="1:25" ht="111" customHeight="1" x14ac:dyDescent="0.15">
      <c r="B76" s="253" t="s">
        <v>153</v>
      </c>
      <c r="C76" s="253"/>
      <c r="D76" s="340" t="s">
        <v>207</v>
      </c>
      <c r="E76" s="340"/>
      <c r="F76" s="340"/>
      <c r="G76" s="340"/>
      <c r="H76" s="340"/>
      <c r="I76" s="340"/>
      <c r="J76" s="340"/>
      <c r="K76" s="3" t="s">
        <v>155</v>
      </c>
      <c r="L76" s="65"/>
      <c r="M76" s="62"/>
      <c r="N76" s="62"/>
      <c r="O76" s="62"/>
      <c r="P76" s="62"/>
      <c r="Q76" s="62"/>
      <c r="R76" s="62"/>
      <c r="S76" s="62"/>
      <c r="T76" s="62"/>
    </row>
    <row r="77" spans="1:25" ht="26.1" customHeight="1" x14ac:dyDescent="0.15">
      <c r="B77" s="337" t="s">
        <v>63</v>
      </c>
      <c r="C77" s="338"/>
      <c r="D77" s="338"/>
      <c r="E77" s="338"/>
      <c r="F77" s="338"/>
      <c r="G77" s="338"/>
      <c r="H77" s="338"/>
      <c r="I77" s="338"/>
      <c r="J77" s="338"/>
      <c r="K77" s="339"/>
      <c r="L77" s="45"/>
      <c r="M77" s="62"/>
      <c r="N77" s="62"/>
      <c r="O77" s="62"/>
      <c r="P77" s="62"/>
      <c r="Q77" s="62"/>
      <c r="R77" s="62"/>
      <c r="S77" s="62"/>
      <c r="T77" s="62"/>
    </row>
    <row r="78" spans="1:25" ht="172.5" customHeight="1" x14ac:dyDescent="0.15">
      <c r="B78" s="253" t="s">
        <v>153</v>
      </c>
      <c r="C78" s="253"/>
      <c r="D78" s="340" t="s">
        <v>84</v>
      </c>
      <c r="E78" s="340"/>
      <c r="F78" s="340"/>
      <c r="G78" s="340"/>
      <c r="H78" s="340"/>
      <c r="I78" s="340"/>
      <c r="J78" s="340"/>
      <c r="K78" s="2" t="s">
        <v>151</v>
      </c>
      <c r="L78" s="65" t="s">
        <v>9</v>
      </c>
      <c r="M78" s="208" t="s">
        <v>82</v>
      </c>
      <c r="N78" s="208"/>
      <c r="O78" s="208"/>
      <c r="P78" s="208"/>
      <c r="Q78" s="208"/>
      <c r="R78" s="208"/>
      <c r="S78" s="208"/>
      <c r="T78" s="208"/>
    </row>
    <row r="79" spans="1:25" ht="61.5" customHeight="1" x14ac:dyDescent="0.15">
      <c r="B79" s="253" t="str">
        <f>IF(LEFT(K78,1)="選","",IF(OR(LEFT(K78,1)="３",LEFT(K78,1)="４",LEFT(K78,1)="×"),"選択してください","選択は不要です"))</f>
        <v/>
      </c>
      <c r="C79" s="253"/>
      <c r="D79" s="340" t="s">
        <v>71</v>
      </c>
      <c r="E79" s="340"/>
      <c r="F79" s="340"/>
      <c r="G79" s="340"/>
      <c r="H79" s="340"/>
      <c r="I79" s="340"/>
      <c r="J79" s="340"/>
      <c r="K79" s="2" t="s">
        <v>155</v>
      </c>
      <c r="L79" s="65"/>
      <c r="M79" s="62"/>
      <c r="N79" s="62"/>
      <c r="O79" s="62"/>
      <c r="P79" s="62"/>
      <c r="Q79" s="62"/>
      <c r="R79" s="62"/>
      <c r="S79" s="62"/>
      <c r="T79" s="62"/>
    </row>
    <row r="80" spans="1:25" ht="113.65" customHeight="1" x14ac:dyDescent="0.15">
      <c r="B80" s="253" t="str">
        <f>IF(LEFT(K78,1)="選","",IF(LEFT(K78,1)="１","選択は不要です","選択してください"))</f>
        <v/>
      </c>
      <c r="C80" s="253"/>
      <c r="D80" s="340" t="s">
        <v>60</v>
      </c>
      <c r="E80" s="351"/>
      <c r="F80" s="351"/>
      <c r="G80" s="351"/>
      <c r="H80" s="351"/>
      <c r="I80" s="351"/>
      <c r="J80" s="351"/>
      <c r="K80" s="2" t="s">
        <v>151</v>
      </c>
      <c r="L80" s="65"/>
      <c r="M80" s="62"/>
      <c r="N80" s="62"/>
      <c r="O80" s="62"/>
      <c r="P80" s="62"/>
      <c r="Q80" s="62"/>
      <c r="R80" s="62"/>
      <c r="S80" s="62"/>
      <c r="T80" s="62"/>
    </row>
    <row r="81" spans="2:25" ht="70.150000000000006" customHeight="1" x14ac:dyDescent="0.15">
      <c r="B81" s="253" t="str">
        <f>IF(LEFT(K78,1)="選","",IF(LEFT(K78,1)="１","記載は不要です","記載してください"))</f>
        <v/>
      </c>
      <c r="C81" s="253"/>
      <c r="D81" s="346" t="str">
        <f>IF(LEFT(K80,1)="選","",IF(LEFT(K78,1)="１","",IF(LEFT(K80,1)="１","委託元及び委託先","委託元、委託先及び再委託先")))</f>
        <v/>
      </c>
      <c r="E81" s="347"/>
      <c r="F81" s="193"/>
      <c r="G81" s="348"/>
      <c r="H81" s="348"/>
      <c r="I81" s="348"/>
      <c r="J81" s="348"/>
      <c r="K81" s="349"/>
      <c r="L81" s="65" t="str">
        <f>IF(M81="","","&lt;--")</f>
        <v/>
      </c>
      <c r="M81" s="352" t="str">
        <f>IF(LEFT(K78,1)="選","",IF(LEFT(K78,1)="１","",IF(LEFT(K80,1)="１",comtDataSaiitaku1,comtDataSaiitaku0)))</f>
        <v/>
      </c>
      <c r="N81" s="353"/>
      <c r="O81" s="353"/>
      <c r="P81" s="353"/>
      <c r="Q81" s="353"/>
      <c r="R81" s="353"/>
      <c r="S81" s="353"/>
      <c r="T81" s="353"/>
    </row>
    <row r="82" spans="2:25" ht="26.1" customHeight="1" x14ac:dyDescent="0.15">
      <c r="B82" s="337" t="s">
        <v>64</v>
      </c>
      <c r="C82" s="338"/>
      <c r="D82" s="338"/>
      <c r="E82" s="338"/>
      <c r="F82" s="338"/>
      <c r="G82" s="338"/>
      <c r="H82" s="338"/>
      <c r="I82" s="338"/>
      <c r="J82" s="338"/>
      <c r="K82" s="339"/>
      <c r="L82" s="45"/>
      <c r="M82" s="62"/>
      <c r="N82" s="62"/>
      <c r="O82" s="62"/>
      <c r="P82" s="62"/>
      <c r="Q82" s="62"/>
      <c r="R82" s="62"/>
      <c r="S82" s="62"/>
      <c r="T82" s="62"/>
    </row>
    <row r="83" spans="2:25" ht="183" customHeight="1" x14ac:dyDescent="0.15">
      <c r="B83" s="253" t="s">
        <v>153</v>
      </c>
      <c r="C83" s="253"/>
      <c r="D83" s="350" t="s">
        <v>85</v>
      </c>
      <c r="E83" s="350"/>
      <c r="F83" s="350"/>
      <c r="G83" s="350"/>
      <c r="H83" s="350"/>
      <c r="I83" s="350"/>
      <c r="J83" s="350"/>
      <c r="K83" s="4" t="s">
        <v>151</v>
      </c>
      <c r="L83" s="65" t="str">
        <f>IF(M83="","","&lt;--")</f>
        <v>&lt;--</v>
      </c>
      <c r="M83" s="36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364"/>
      <c r="O83" s="364"/>
      <c r="P83" s="364"/>
      <c r="Q83" s="364"/>
      <c r="R83" s="364"/>
      <c r="S83" s="364"/>
      <c r="T83" s="364"/>
    </row>
    <row r="84" spans="2:25" ht="225.4" customHeight="1" x14ac:dyDescent="0.15">
      <c r="B84" s="365" t="str">
        <f>IF(LEFT(K83,1)="選","",IF(LEFT(K83,1)="⑥","記載・選択は不要です","第三者に対するデータの提供・公開に関する項目。
記載・選択してください"))</f>
        <v/>
      </c>
      <c r="C84" s="365"/>
      <c r="D84" s="340" t="s">
        <v>196</v>
      </c>
      <c r="E84" s="351"/>
      <c r="F84" s="366"/>
      <c r="G84" s="367"/>
      <c r="H84" s="367"/>
      <c r="I84" s="367"/>
      <c r="J84" s="367"/>
      <c r="K84" s="368"/>
      <c r="L84" s="65" t="str">
        <f>IF(M84="","","&lt;--")</f>
        <v/>
      </c>
      <c r="M84" s="208" t="str">
        <f>IF(OR(LEFT(B84,1)="記",B84=""),"",comtDataTeikyoKokai0)</f>
        <v/>
      </c>
      <c r="N84" s="208"/>
      <c r="O84" s="208"/>
      <c r="P84" s="208"/>
      <c r="Q84" s="208"/>
      <c r="R84" s="208"/>
      <c r="S84" s="208"/>
      <c r="T84" s="208"/>
    </row>
    <row r="85" spans="2:25" ht="76.150000000000006" customHeight="1" x14ac:dyDescent="0.15">
      <c r="B85" s="365"/>
      <c r="C85" s="365"/>
      <c r="D85" s="203" t="s">
        <v>69</v>
      </c>
      <c r="E85" s="342"/>
      <c r="F85" s="342"/>
      <c r="G85" s="342"/>
      <c r="H85" s="342"/>
      <c r="I85" s="342"/>
      <c r="J85" s="343"/>
      <c r="K85" s="2" t="s">
        <v>155</v>
      </c>
      <c r="L85" s="65" t="str">
        <f>IF(M85="","","&lt;--")</f>
        <v/>
      </c>
      <c r="M85" s="208" t="str">
        <f>IF(OR(LEFT(B84,1)="記",B84=""),"",comtDataTeikyoKokai2)</f>
        <v/>
      </c>
      <c r="N85" s="208"/>
      <c r="O85" s="208"/>
      <c r="P85" s="208"/>
      <c r="Q85" s="208"/>
      <c r="R85" s="208"/>
      <c r="S85" s="208"/>
      <c r="T85" s="208"/>
    </row>
    <row r="86" spans="2:25" ht="59.1" customHeight="1" x14ac:dyDescent="0.15">
      <c r="B86" s="365"/>
      <c r="C86" s="365"/>
      <c r="D86" s="202" t="s">
        <v>70</v>
      </c>
      <c r="E86" s="203"/>
      <c r="F86" s="203"/>
      <c r="G86" s="203"/>
      <c r="H86" s="203"/>
      <c r="I86" s="203"/>
      <c r="J86" s="204"/>
      <c r="K86" s="4" t="s">
        <v>151</v>
      </c>
      <c r="L86" s="45"/>
      <c r="M86" s="50"/>
      <c r="N86" s="50"/>
      <c r="O86" s="50"/>
      <c r="P86" s="50"/>
      <c r="Q86" s="50"/>
      <c r="R86" s="50"/>
      <c r="S86" s="50"/>
      <c r="T86" s="50"/>
    </row>
    <row r="87" spans="2:25" ht="50.25" customHeight="1" x14ac:dyDescent="0.15">
      <c r="B87" s="365"/>
      <c r="C87" s="365"/>
      <c r="D87" s="305" t="s">
        <v>90</v>
      </c>
      <c r="E87" s="306"/>
      <c r="F87" s="354"/>
      <c r="G87" s="355"/>
      <c r="H87" s="355"/>
      <c r="I87" s="355"/>
      <c r="J87" s="355"/>
      <c r="K87" s="356"/>
      <c r="L87" s="65" t="str">
        <f>IF(M87="","","&lt;--")</f>
        <v/>
      </c>
      <c r="M87" s="171" t="str">
        <f>IF(OR(LEFT(B84,1)="記",B84=""),"",comtDataTeikyoKokai1)</f>
        <v/>
      </c>
      <c r="N87" s="171"/>
      <c r="O87" s="171"/>
      <c r="P87" s="171"/>
      <c r="Q87" s="171"/>
      <c r="R87" s="171"/>
      <c r="S87" s="171"/>
      <c r="T87" s="171"/>
    </row>
    <row r="88" spans="2:25" ht="39.75" customHeight="1" x14ac:dyDescent="0.15">
      <c r="B88" s="365"/>
      <c r="C88" s="365"/>
      <c r="D88" s="305" t="s">
        <v>32</v>
      </c>
      <c r="E88" s="306"/>
      <c r="F88" s="354"/>
      <c r="G88" s="355"/>
      <c r="H88" s="355"/>
      <c r="I88" s="355"/>
      <c r="J88" s="355"/>
      <c r="K88" s="356"/>
      <c r="L88" s="45"/>
      <c r="M88" s="50"/>
      <c r="N88" s="50"/>
      <c r="O88" s="50"/>
      <c r="P88" s="50"/>
      <c r="Q88" s="50"/>
      <c r="R88" s="50"/>
      <c r="S88" s="50"/>
      <c r="T88" s="50"/>
    </row>
    <row r="89" spans="2:25" ht="27.75" customHeight="1" x14ac:dyDescent="0.15">
      <c r="B89" s="365"/>
      <c r="C89" s="365"/>
      <c r="D89" s="357" t="s">
        <v>33</v>
      </c>
      <c r="E89" s="358"/>
      <c r="F89" s="358"/>
      <c r="G89" s="358"/>
      <c r="H89" s="358"/>
      <c r="I89" s="358"/>
      <c r="J89" s="359"/>
      <c r="K89" s="55" t="s">
        <v>151</v>
      </c>
      <c r="L89" s="65"/>
      <c r="M89" s="50"/>
      <c r="N89" s="50"/>
      <c r="O89" s="50"/>
      <c r="P89" s="50"/>
      <c r="Q89" s="50"/>
      <c r="R89" s="50"/>
      <c r="S89" s="50"/>
      <c r="T89" s="50"/>
      <c r="U89" s="69"/>
    </row>
    <row r="90" spans="2:25" ht="50.25" customHeight="1" x14ac:dyDescent="0.15">
      <c r="B90" s="365"/>
      <c r="C90" s="365"/>
      <c r="D90" s="360" t="s">
        <v>34</v>
      </c>
      <c r="E90" s="361"/>
      <c r="F90" s="361"/>
      <c r="G90" s="361"/>
      <c r="H90" s="361"/>
      <c r="I90" s="361"/>
      <c r="J90" s="362"/>
      <c r="K90" s="55" t="s">
        <v>151</v>
      </c>
      <c r="L90" s="43"/>
      <c r="M90" s="50"/>
      <c r="N90" s="50"/>
      <c r="O90" s="50"/>
      <c r="P90" s="50"/>
      <c r="Q90" s="50"/>
      <c r="R90" s="50"/>
      <c r="S90" s="50"/>
      <c r="T90" s="50"/>
    </row>
    <row r="91" spans="2:25" ht="26.1" customHeight="1" x14ac:dyDescent="0.15">
      <c r="B91" s="363" t="s">
        <v>65</v>
      </c>
      <c r="C91" s="363"/>
      <c r="D91" s="363"/>
      <c r="E91" s="363"/>
      <c r="F91" s="363"/>
      <c r="G91" s="363"/>
      <c r="H91" s="363"/>
      <c r="I91" s="363"/>
      <c r="J91" s="363"/>
      <c r="K91" s="363"/>
      <c r="L91" s="45"/>
      <c r="M91" s="369"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369"/>
      <c r="O91" s="369"/>
      <c r="P91" s="369"/>
      <c r="Q91" s="369"/>
      <c r="R91" s="369"/>
      <c r="S91" s="369"/>
      <c r="T91" s="369"/>
    </row>
    <row r="92" spans="2:25" ht="28.5" customHeight="1" x14ac:dyDescent="0.15">
      <c r="B92" s="365" t="s">
        <v>153</v>
      </c>
      <c r="C92" s="365"/>
      <c r="D92" s="350" t="s">
        <v>31</v>
      </c>
      <c r="E92" s="377"/>
      <c r="F92" s="377"/>
      <c r="G92" s="377"/>
      <c r="H92" s="377"/>
      <c r="I92" s="377"/>
      <c r="J92" s="377"/>
      <c r="K92" s="55" t="s">
        <v>151</v>
      </c>
      <c r="L92" s="43"/>
      <c r="M92" s="369"/>
      <c r="N92" s="369"/>
      <c r="O92" s="369"/>
      <c r="P92" s="369"/>
      <c r="Q92" s="369"/>
      <c r="R92" s="369"/>
      <c r="S92" s="369"/>
      <c r="T92" s="369"/>
    </row>
    <row r="93" spans="2:25" ht="27.75" customHeight="1" x14ac:dyDescent="0.15">
      <c r="B93" s="304"/>
      <c r="C93" s="304"/>
      <c r="D93" s="304"/>
      <c r="E93" s="304"/>
      <c r="F93" s="304"/>
      <c r="G93" s="304"/>
      <c r="H93" s="304"/>
      <c r="I93" s="304"/>
      <c r="J93" s="304"/>
      <c r="K93" s="304"/>
      <c r="L93" s="43"/>
      <c r="M93" s="369"/>
      <c r="N93" s="369"/>
      <c r="O93" s="369"/>
      <c r="P93" s="369"/>
      <c r="Q93" s="369"/>
      <c r="R93" s="369"/>
      <c r="S93" s="369"/>
      <c r="T93" s="369"/>
    </row>
    <row r="94" spans="2:25" ht="26.1" customHeight="1" x14ac:dyDescent="0.15">
      <c r="B94" s="210" t="s">
        <v>4</v>
      </c>
      <c r="C94" s="324"/>
      <c r="D94" s="324"/>
      <c r="E94" s="324"/>
      <c r="F94" s="324"/>
      <c r="G94" s="324"/>
      <c r="H94" s="324"/>
      <c r="I94" s="324"/>
      <c r="J94" s="324"/>
      <c r="K94" s="325"/>
      <c r="L94" s="65"/>
      <c r="M94" s="369"/>
      <c r="N94" s="369"/>
      <c r="O94" s="369"/>
      <c r="P94" s="369"/>
      <c r="Q94" s="369"/>
      <c r="R94" s="369"/>
      <c r="S94" s="369"/>
      <c r="T94" s="369"/>
      <c r="U94" s="26"/>
      <c r="V94" s="26"/>
      <c r="W94" s="26"/>
      <c r="X94" s="26"/>
      <c r="Y94" s="26"/>
    </row>
    <row r="95" spans="2:25" ht="34.15" customHeight="1" x14ac:dyDescent="0.15">
      <c r="B95" s="278" t="s">
        <v>38</v>
      </c>
      <c r="C95" s="378"/>
      <c r="D95" s="296"/>
      <c r="E95" s="379"/>
      <c r="F95" s="380"/>
      <c r="G95" s="78" t="s">
        <v>5</v>
      </c>
      <c r="H95" s="379"/>
      <c r="I95" s="380"/>
      <c r="J95" s="381" t="s">
        <v>6</v>
      </c>
      <c r="K95" s="147"/>
      <c r="L95" s="65" t="str">
        <f>IF(M91="","","&lt;--")</f>
        <v>&lt;--</v>
      </c>
      <c r="M95" s="369"/>
      <c r="N95" s="369"/>
      <c r="O95" s="369"/>
      <c r="P95" s="369"/>
      <c r="Q95" s="369"/>
      <c r="R95" s="369"/>
      <c r="S95" s="369"/>
      <c r="T95" s="369"/>
    </row>
    <row r="96" spans="2:25" ht="34.15" customHeight="1" x14ac:dyDescent="0.15">
      <c r="B96" s="370" t="s">
        <v>57</v>
      </c>
      <c r="C96" s="370"/>
      <c r="D96" s="370"/>
      <c r="E96" s="370"/>
      <c r="F96" s="370"/>
      <c r="G96" s="370"/>
      <c r="H96" s="370"/>
      <c r="I96" s="370"/>
      <c r="J96" s="370"/>
      <c r="K96" s="55" t="s">
        <v>151</v>
      </c>
      <c r="L96" s="65" t="s">
        <v>8</v>
      </c>
      <c r="M96" s="208" t="s">
        <v>211</v>
      </c>
      <c r="N96" s="208"/>
      <c r="O96" s="208"/>
      <c r="P96" s="208"/>
      <c r="Q96" s="208"/>
      <c r="R96" s="208"/>
      <c r="S96" s="208"/>
      <c r="T96" s="208"/>
    </row>
    <row r="97" spans="1:25" ht="34.15" customHeight="1" x14ac:dyDescent="0.15">
      <c r="B97" s="370" t="s">
        <v>58</v>
      </c>
      <c r="C97" s="370"/>
      <c r="D97" s="370"/>
      <c r="E97" s="370"/>
      <c r="F97" s="370"/>
      <c r="G97" s="370"/>
      <c r="H97" s="370"/>
      <c r="I97" s="370"/>
      <c r="J97" s="370"/>
      <c r="K97" s="55" t="s">
        <v>155</v>
      </c>
      <c r="L97" s="45"/>
      <c r="M97" s="208"/>
      <c r="N97" s="208"/>
      <c r="O97" s="208"/>
      <c r="P97" s="208"/>
      <c r="Q97" s="208"/>
      <c r="R97" s="208"/>
      <c r="S97" s="208"/>
      <c r="T97" s="208"/>
    </row>
    <row r="98" spans="1:25" ht="34.15" customHeight="1" x14ac:dyDescent="0.15">
      <c r="B98" s="371" t="s">
        <v>35</v>
      </c>
      <c r="C98" s="372"/>
      <c r="D98" s="373"/>
      <c r="E98" s="187"/>
      <c r="F98" s="188"/>
      <c r="G98" s="188"/>
      <c r="H98" s="188"/>
      <c r="I98" s="188"/>
      <c r="J98" s="188"/>
      <c r="K98" s="189"/>
      <c r="L98" s="43"/>
      <c r="M98" s="63"/>
      <c r="N98" s="63"/>
      <c r="O98" s="63"/>
      <c r="P98" s="63"/>
      <c r="Q98" s="63"/>
      <c r="R98" s="63"/>
      <c r="S98" s="63"/>
      <c r="T98" s="63"/>
    </row>
    <row r="99" spans="1:25" ht="27" customHeight="1" x14ac:dyDescent="0.15">
      <c r="A99" s="24"/>
      <c r="B99" s="304"/>
      <c r="C99" s="304"/>
      <c r="D99" s="304"/>
      <c r="E99" s="304"/>
      <c r="F99" s="304"/>
      <c r="G99" s="304"/>
      <c r="H99" s="304"/>
      <c r="I99" s="304"/>
      <c r="J99" s="304"/>
      <c r="K99" s="304"/>
      <c r="L99" s="51"/>
      <c r="M99" s="63"/>
      <c r="N99" s="63"/>
      <c r="O99" s="63"/>
      <c r="P99" s="63"/>
      <c r="Q99" s="63"/>
      <c r="R99" s="63"/>
      <c r="S99" s="63"/>
      <c r="T99" s="63"/>
      <c r="U99" s="26"/>
      <c r="V99" s="26"/>
      <c r="W99" s="26"/>
      <c r="X99" s="26"/>
      <c r="Y99" s="26"/>
    </row>
    <row r="100" spans="1:25" ht="26.65" customHeight="1" x14ac:dyDescent="0.15">
      <c r="A100" s="27"/>
      <c r="B100" s="329" t="s">
        <v>66</v>
      </c>
      <c r="C100" s="374"/>
      <c r="D100" s="374"/>
      <c r="E100" s="374"/>
      <c r="F100" s="374"/>
      <c r="G100" s="374"/>
      <c r="H100" s="374"/>
      <c r="I100" s="374"/>
      <c r="J100" s="374"/>
      <c r="K100" s="375"/>
      <c r="L100" s="45"/>
      <c r="M100" s="63"/>
      <c r="N100" s="63"/>
      <c r="O100" s="63"/>
      <c r="P100" s="63"/>
      <c r="Q100" s="63"/>
      <c r="R100" s="63"/>
      <c r="S100" s="63"/>
      <c r="T100" s="63"/>
    </row>
    <row r="101" spans="1:25" ht="75" customHeight="1" x14ac:dyDescent="0.15">
      <c r="A101" s="27"/>
      <c r="B101" s="376" t="s">
        <v>73</v>
      </c>
      <c r="C101" s="376"/>
      <c r="D101" s="376"/>
      <c r="E101" s="376"/>
      <c r="F101" s="376"/>
      <c r="G101" s="376"/>
      <c r="H101" s="376"/>
      <c r="I101" s="376"/>
      <c r="J101" s="376"/>
      <c r="K101" s="55" t="s">
        <v>151</v>
      </c>
      <c r="L101" s="65"/>
      <c r="M101" s="208"/>
      <c r="N101" s="208"/>
      <c r="O101" s="208"/>
      <c r="P101" s="208"/>
      <c r="Q101" s="208"/>
      <c r="R101" s="208"/>
      <c r="S101" s="208"/>
      <c r="T101" s="208"/>
    </row>
    <row r="102" spans="1:25" ht="60" customHeight="1" x14ac:dyDescent="0.15">
      <c r="A102" s="27"/>
      <c r="B102" s="242" t="str">
        <f>IF(LEFT(K101,1)="選","",IF(LEFT(K101,1)="１","記載は不要です",IF(LEFT(K101,1)="×","記載は不要です","記載してください")))</f>
        <v/>
      </c>
      <c r="C102" s="243"/>
      <c r="D102" s="79" t="s">
        <v>36</v>
      </c>
      <c r="E102" s="389"/>
      <c r="F102" s="247"/>
      <c r="G102" s="247"/>
      <c r="H102" s="248"/>
      <c r="I102" s="80" t="s">
        <v>37</v>
      </c>
      <c r="J102" s="390"/>
      <c r="K102" s="391"/>
      <c r="L102" s="45"/>
      <c r="M102" s="36"/>
      <c r="N102" s="36"/>
      <c r="O102" s="36"/>
      <c r="P102" s="36"/>
      <c r="Q102" s="36"/>
      <c r="R102" s="36"/>
      <c r="S102" s="36"/>
      <c r="T102" s="36"/>
    </row>
    <row r="103" spans="1:25" ht="27" customHeight="1" x14ac:dyDescent="0.15">
      <c r="A103" s="24"/>
      <c r="B103" s="304"/>
      <c r="C103" s="304"/>
      <c r="D103" s="304"/>
      <c r="E103" s="304"/>
      <c r="F103" s="304"/>
      <c r="G103" s="304"/>
      <c r="H103" s="304"/>
      <c r="I103" s="304"/>
      <c r="J103" s="304"/>
      <c r="K103" s="304"/>
      <c r="L103" s="51"/>
      <c r="M103" s="52"/>
      <c r="N103" s="52"/>
      <c r="O103" s="52"/>
      <c r="P103" s="52"/>
      <c r="Q103" s="52"/>
      <c r="R103" s="52"/>
      <c r="S103" s="49"/>
      <c r="T103" s="41"/>
      <c r="U103" s="26"/>
      <c r="V103" s="26"/>
      <c r="W103" s="26"/>
      <c r="X103" s="26"/>
      <c r="Y103" s="26"/>
    </row>
    <row r="104" spans="1:25" ht="26.1" customHeight="1" x14ac:dyDescent="0.15">
      <c r="B104" s="329" t="s">
        <v>16</v>
      </c>
      <c r="C104" s="374"/>
      <c r="D104" s="374"/>
      <c r="E104" s="374"/>
      <c r="F104" s="374"/>
      <c r="G104" s="374"/>
      <c r="H104" s="374"/>
      <c r="I104" s="374"/>
      <c r="J104" s="374"/>
      <c r="K104" s="375"/>
      <c r="L104" s="47"/>
      <c r="M104" s="49"/>
      <c r="N104" s="49"/>
      <c r="O104" s="49"/>
      <c r="P104" s="49"/>
      <c r="Q104" s="49"/>
      <c r="R104" s="49"/>
      <c r="S104" s="49"/>
      <c r="T104" s="41"/>
      <c r="U104" s="26"/>
      <c r="V104" s="26"/>
      <c r="W104" s="26"/>
      <c r="X104" s="26"/>
      <c r="Y104" s="26"/>
    </row>
    <row r="105" spans="1:25" ht="53.65" customHeight="1" x14ac:dyDescent="0.15">
      <c r="B105" s="392" t="s">
        <v>39</v>
      </c>
      <c r="C105" s="392"/>
      <c r="D105" s="392"/>
      <c r="E105" s="392"/>
      <c r="F105" s="392"/>
      <c r="G105" s="392"/>
      <c r="H105" s="392"/>
      <c r="I105" s="392"/>
      <c r="J105" s="392"/>
      <c r="K105" s="55" t="s">
        <v>151</v>
      </c>
      <c r="L105" s="65" t="str">
        <f>IF(M105="","","&lt;--")</f>
        <v>&lt;--</v>
      </c>
      <c r="M105" s="393" t="str">
        <f>IF(nKenShu=1,comtCommitteeCom0,IF(nKenShu=2,IF(nYoushiki=1,comtCommitteeCom1,""),""))</f>
        <v>「１．初回の申請であるため上記リスク評価結果がない」を選択してください。</v>
      </c>
      <c r="N105" s="393"/>
      <c r="O105" s="393"/>
      <c r="P105" s="393"/>
      <c r="Q105" s="393"/>
      <c r="R105" s="393"/>
      <c r="S105" s="393"/>
      <c r="T105" s="393"/>
      <c r="U105" s="67"/>
      <c r="V105" s="68"/>
    </row>
    <row r="106" spans="1:25" ht="212.25" customHeight="1" x14ac:dyDescent="0.15">
      <c r="B106" s="242" t="str">
        <f>IF(LEFT(K105,1)="選","",IF(LEFT(K105,1)="２","記載してください","記載は不要です"))</f>
        <v/>
      </c>
      <c r="C106" s="243"/>
      <c r="D106" s="227" t="s">
        <v>40</v>
      </c>
      <c r="E106" s="244"/>
      <c r="F106" s="382"/>
      <c r="G106" s="383"/>
      <c r="H106" s="383"/>
      <c r="I106" s="383"/>
      <c r="J106" s="383"/>
      <c r="K106" s="384"/>
      <c r="L106" s="65" t="str">
        <f>IF(M106="","","&lt;--")</f>
        <v/>
      </c>
      <c r="M106" s="208" t="str">
        <f>IF(LEFT(K105,1)="選","",IF(LEFT(K105,1)="２",IF(nKenShu=1,comtCommitteeRes0,IF(nKenShu=2,IF(nYoushiki=2,comtCommitteeRes1,""),"")),""))</f>
        <v/>
      </c>
      <c r="N106" s="208"/>
      <c r="O106" s="208"/>
      <c r="P106" s="208"/>
      <c r="Q106" s="208"/>
      <c r="R106" s="208"/>
      <c r="S106" s="208"/>
      <c r="T106" s="208"/>
      <c r="U106" s="67"/>
      <c r="V106" s="68"/>
    </row>
    <row r="107" spans="1:25" ht="27" customHeight="1" x14ac:dyDescent="0.15">
      <c r="A107" s="24"/>
      <c r="B107" s="304"/>
      <c r="C107" s="304"/>
      <c r="D107" s="304"/>
      <c r="E107" s="304"/>
      <c r="F107" s="304"/>
      <c r="G107" s="304"/>
      <c r="H107" s="304"/>
      <c r="I107" s="304"/>
      <c r="J107" s="304"/>
      <c r="K107" s="304"/>
      <c r="L107" s="51"/>
      <c r="M107" s="53"/>
      <c r="N107" s="52"/>
      <c r="O107" s="52"/>
      <c r="P107" s="52"/>
      <c r="Q107" s="52"/>
      <c r="R107" s="52"/>
      <c r="S107" s="49"/>
      <c r="T107" s="41"/>
      <c r="U107" s="26"/>
      <c r="V107" s="26"/>
      <c r="W107" s="26"/>
      <c r="X107" s="26"/>
      <c r="Y107" s="26"/>
    </row>
    <row r="108" spans="1:25" ht="337.5" customHeight="1" thickBot="1" x14ac:dyDescent="0.2">
      <c r="A108" s="28"/>
      <c r="B108" s="385" t="s">
        <v>197</v>
      </c>
      <c r="C108" s="385"/>
      <c r="D108" s="386"/>
      <c r="E108" s="387"/>
      <c r="F108" s="388"/>
      <c r="G108" s="388"/>
      <c r="H108" s="388"/>
      <c r="I108" s="388"/>
      <c r="J108" s="388"/>
      <c r="K108" s="388"/>
      <c r="L108" s="65" t="s">
        <v>9</v>
      </c>
      <c r="M108" s="208"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8"/>
      <c r="O108" s="208"/>
      <c r="P108" s="208"/>
      <c r="Q108" s="208"/>
      <c r="R108" s="208"/>
      <c r="S108" s="208"/>
      <c r="T108" s="208"/>
    </row>
    <row r="109" spans="1:25" ht="337.5" customHeight="1" thickTop="1" x14ac:dyDescent="0.15">
      <c r="A109" s="28"/>
      <c r="B109" s="103" t="s">
        <v>202</v>
      </c>
      <c r="C109" s="103"/>
      <c r="D109" s="103"/>
      <c r="E109" s="104"/>
      <c r="F109" s="104"/>
      <c r="G109" s="104"/>
      <c r="H109" s="104"/>
      <c r="I109" s="104"/>
      <c r="J109" s="104"/>
      <c r="K109" s="104"/>
      <c r="L109" s="54"/>
      <c r="M109" s="62"/>
      <c r="N109" s="62"/>
      <c r="O109" s="62"/>
      <c r="P109" s="62"/>
      <c r="Q109" s="62"/>
      <c r="R109" s="62"/>
      <c r="S109" s="62"/>
      <c r="T109" s="62"/>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394" t="s">
        <v>13</v>
      </c>
      <c r="C112" s="394"/>
      <c r="D112" s="394"/>
      <c r="E112" s="6"/>
      <c r="F112" s="6"/>
      <c r="G112" s="6"/>
      <c r="L112" s="29"/>
    </row>
    <row r="113" spans="2:12" s="28" customFormat="1" ht="46.9" hidden="1" customHeight="1" x14ac:dyDescent="0.15">
      <c r="B113" s="395" t="s">
        <v>104</v>
      </c>
      <c r="C113" s="396"/>
      <c r="D113" s="396"/>
      <c r="E113" s="396"/>
      <c r="F113" s="396"/>
      <c r="G113" s="396"/>
      <c r="H113" s="396"/>
      <c r="I113" s="396"/>
      <c r="J113" s="396"/>
      <c r="K113" s="397"/>
      <c r="L113" s="29"/>
    </row>
    <row r="114" spans="2:12" s="28" customFormat="1" ht="33.75" hidden="1" customHeight="1" x14ac:dyDescent="0.15">
      <c r="B114" s="398" t="s">
        <v>210</v>
      </c>
      <c r="C114" s="398"/>
      <c r="D114" s="398"/>
      <c r="E114" s="398"/>
      <c r="F114" s="398"/>
      <c r="G114" s="398"/>
      <c r="H114" s="398"/>
      <c r="I114" s="398"/>
      <c r="J114" s="398"/>
      <c r="K114" s="398"/>
      <c r="L114" s="29"/>
    </row>
    <row r="115" spans="2:12" s="28" customFormat="1" ht="22.15" hidden="1" customHeight="1" x14ac:dyDescent="0.15">
      <c r="B115" s="399" t="s">
        <v>86</v>
      </c>
      <c r="C115" s="400"/>
      <c r="D115" s="400"/>
      <c r="E115" s="400"/>
      <c r="F115" s="400"/>
      <c r="G115" s="400"/>
      <c r="H115" s="400"/>
      <c r="I115" s="400"/>
      <c r="J115" s="400"/>
      <c r="K115" s="401"/>
      <c r="L115" s="29"/>
    </row>
    <row r="116" spans="2:12" s="28" customFormat="1" ht="22.15" hidden="1" customHeight="1" x14ac:dyDescent="0.15">
      <c r="B116" s="402" t="s">
        <v>89</v>
      </c>
      <c r="C116" s="403"/>
      <c r="D116" s="403"/>
      <c r="E116" s="403"/>
      <c r="F116" s="403"/>
      <c r="G116" s="403"/>
      <c r="H116" s="403"/>
      <c r="I116" s="403"/>
      <c r="J116" s="403"/>
      <c r="K116" s="404"/>
      <c r="L116" s="29"/>
    </row>
    <row r="117" spans="2:12" s="28" customFormat="1" ht="22.15" hidden="1" customHeight="1" x14ac:dyDescent="0.15">
      <c r="B117" s="402" t="s">
        <v>87</v>
      </c>
      <c r="C117" s="403"/>
      <c r="D117" s="403"/>
      <c r="E117" s="403"/>
      <c r="F117" s="403"/>
      <c r="G117" s="403"/>
      <c r="H117" s="403"/>
      <c r="I117" s="403"/>
      <c r="J117" s="403"/>
      <c r="K117" s="404"/>
      <c r="L117" s="29"/>
    </row>
    <row r="118" spans="2:12" s="28" customFormat="1" ht="22.15" hidden="1" customHeight="1" x14ac:dyDescent="0.15">
      <c r="B118" s="402" t="s">
        <v>88</v>
      </c>
      <c r="C118" s="403"/>
      <c r="D118" s="403"/>
      <c r="E118" s="403"/>
      <c r="F118" s="403"/>
      <c r="G118" s="403"/>
      <c r="H118" s="403"/>
      <c r="I118" s="403"/>
      <c r="J118" s="403"/>
      <c r="K118" s="404"/>
      <c r="L118" s="29"/>
    </row>
    <row r="119" spans="2:12" s="28" customFormat="1" ht="22.15" hidden="1" customHeight="1" x14ac:dyDescent="0.15">
      <c r="B119" s="426" t="s">
        <v>18</v>
      </c>
      <c r="C119" s="427"/>
      <c r="D119" s="427"/>
      <c r="E119" s="427"/>
      <c r="F119" s="427"/>
      <c r="G119" s="427"/>
      <c r="H119" s="427"/>
      <c r="I119" s="427"/>
      <c r="J119" s="427"/>
      <c r="K119" s="428"/>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405" t="s">
        <v>91</v>
      </c>
      <c r="C121" s="406"/>
      <c r="D121" s="406"/>
      <c r="E121" s="406"/>
      <c r="F121" s="406"/>
      <c r="G121" s="406"/>
      <c r="H121" s="406"/>
      <c r="I121" s="406"/>
      <c r="J121" s="406"/>
      <c r="K121" s="407"/>
      <c r="L121" s="29"/>
    </row>
    <row r="122" spans="2:12" s="28" customFormat="1" ht="21" hidden="1" customHeight="1" x14ac:dyDescent="0.15">
      <c r="B122" s="408" t="s">
        <v>176</v>
      </c>
      <c r="C122" s="409"/>
      <c r="D122" s="409"/>
      <c r="E122" s="409"/>
      <c r="F122" s="409"/>
      <c r="G122" s="409"/>
      <c r="H122" s="409"/>
      <c r="I122" s="409"/>
      <c r="J122" s="409"/>
      <c r="K122" s="410"/>
      <c r="L122" s="29"/>
    </row>
    <row r="123" spans="2:12" s="28" customFormat="1" ht="21" hidden="1" customHeight="1" x14ac:dyDescent="0.15">
      <c r="B123" s="408" t="s">
        <v>177</v>
      </c>
      <c r="C123" s="409"/>
      <c r="D123" s="409"/>
      <c r="E123" s="409"/>
      <c r="F123" s="409"/>
      <c r="G123" s="409"/>
      <c r="H123" s="409"/>
      <c r="I123" s="409"/>
      <c r="J123" s="409"/>
      <c r="K123" s="410"/>
      <c r="L123" s="29"/>
    </row>
    <row r="124" spans="2:12" s="28" customFormat="1" ht="21" hidden="1" customHeight="1" x14ac:dyDescent="0.15">
      <c r="B124" s="429" t="s">
        <v>212</v>
      </c>
      <c r="C124" s="430"/>
      <c r="D124" s="430"/>
      <c r="E124" s="430"/>
      <c r="F124" s="430"/>
      <c r="G124" s="430"/>
      <c r="H124" s="430"/>
      <c r="I124" s="430"/>
      <c r="J124" s="430"/>
      <c r="K124" s="431"/>
      <c r="L124" s="29"/>
    </row>
    <row r="125" spans="2:12" s="28" customFormat="1" ht="79.5" hidden="1" customHeight="1" x14ac:dyDescent="0.15">
      <c r="B125" s="420" t="s">
        <v>105</v>
      </c>
      <c r="C125" s="421"/>
      <c r="D125" s="421"/>
      <c r="E125" s="421"/>
      <c r="F125" s="421"/>
      <c r="G125" s="421"/>
      <c r="H125" s="421"/>
      <c r="I125" s="421"/>
      <c r="J125" s="421"/>
      <c r="K125" s="422"/>
      <c r="L125" s="29"/>
    </row>
    <row r="126" spans="2:12" s="28" customFormat="1" ht="79.5" hidden="1" customHeight="1" x14ac:dyDescent="0.15">
      <c r="B126" s="423" t="s">
        <v>106</v>
      </c>
      <c r="C126" s="424"/>
      <c r="D126" s="424"/>
      <c r="E126" s="424"/>
      <c r="F126" s="424"/>
      <c r="G126" s="424"/>
      <c r="H126" s="424"/>
      <c r="I126" s="424"/>
      <c r="J126" s="424"/>
      <c r="K126" s="425"/>
      <c r="L126" s="29"/>
    </row>
    <row r="127" spans="2:12" s="28" customFormat="1" ht="39.4" hidden="1" customHeight="1" x14ac:dyDescent="0.15">
      <c r="B127" s="423" t="s">
        <v>107</v>
      </c>
      <c r="C127" s="424"/>
      <c r="D127" s="424"/>
      <c r="E127" s="424"/>
      <c r="F127" s="424"/>
      <c r="G127" s="424"/>
      <c r="H127" s="424"/>
      <c r="I127" s="424"/>
      <c r="J127" s="424"/>
      <c r="K127" s="425"/>
      <c r="L127" s="29"/>
    </row>
    <row r="128" spans="2:12" s="28" customFormat="1" ht="39.4" hidden="1" customHeight="1" x14ac:dyDescent="0.15">
      <c r="B128" s="423" t="s">
        <v>108</v>
      </c>
      <c r="C128" s="424"/>
      <c r="D128" s="424"/>
      <c r="E128" s="424"/>
      <c r="F128" s="424"/>
      <c r="G128" s="424"/>
      <c r="H128" s="424"/>
      <c r="I128" s="424"/>
      <c r="J128" s="424"/>
      <c r="K128" s="425"/>
      <c r="L128" s="29"/>
    </row>
    <row r="129" spans="2:12" s="28" customFormat="1" ht="45" hidden="1" customHeight="1" x14ac:dyDescent="0.15">
      <c r="B129" s="411" t="s">
        <v>109</v>
      </c>
      <c r="C129" s="412"/>
      <c r="D129" s="412"/>
      <c r="E129" s="412"/>
      <c r="F129" s="412"/>
      <c r="G129" s="412"/>
      <c r="H129" s="412"/>
      <c r="I129" s="412"/>
      <c r="J129" s="412"/>
      <c r="K129" s="413"/>
      <c r="L129" s="29"/>
    </row>
    <row r="130" spans="2:12" s="28" customFormat="1" ht="45" hidden="1" customHeight="1" x14ac:dyDescent="0.15">
      <c r="B130" s="414" t="s">
        <v>110</v>
      </c>
      <c r="C130" s="415"/>
      <c r="D130" s="415"/>
      <c r="E130" s="415"/>
      <c r="F130" s="415"/>
      <c r="G130" s="415"/>
      <c r="H130" s="415"/>
      <c r="I130" s="415"/>
      <c r="J130" s="415"/>
      <c r="K130" s="416"/>
      <c r="L130" s="29"/>
    </row>
    <row r="131" spans="2:12" s="28" customFormat="1" ht="59.65" hidden="1" customHeight="1" x14ac:dyDescent="0.15">
      <c r="B131" s="417" t="s">
        <v>111</v>
      </c>
      <c r="C131" s="418"/>
      <c r="D131" s="418"/>
      <c r="E131" s="418"/>
      <c r="F131" s="418"/>
      <c r="G131" s="418"/>
      <c r="H131" s="418"/>
      <c r="I131" s="418"/>
      <c r="J131" s="418"/>
      <c r="K131" s="419"/>
      <c r="L131" s="29"/>
    </row>
    <row r="132" spans="2:12" s="28" customFormat="1" ht="40.15" hidden="1" customHeight="1" x14ac:dyDescent="0.15">
      <c r="B132" s="420" t="s">
        <v>112</v>
      </c>
      <c r="C132" s="421"/>
      <c r="D132" s="421"/>
      <c r="E132" s="421"/>
      <c r="F132" s="421"/>
      <c r="G132" s="421"/>
      <c r="H132" s="421"/>
      <c r="I132" s="421"/>
      <c r="J132" s="421"/>
      <c r="K132" s="422"/>
      <c r="L132" s="29"/>
    </row>
    <row r="133" spans="2:12" s="28" customFormat="1" ht="21.75" hidden="1" customHeight="1" x14ac:dyDescent="0.15">
      <c r="B133" s="423" t="s">
        <v>113</v>
      </c>
      <c r="C133" s="424"/>
      <c r="D133" s="424"/>
      <c r="E133" s="424"/>
      <c r="F133" s="424"/>
      <c r="G133" s="424"/>
      <c r="H133" s="424"/>
      <c r="I133" s="424"/>
      <c r="J133" s="424"/>
      <c r="K133" s="425"/>
      <c r="L133" s="29"/>
    </row>
    <row r="134" spans="2:12" s="28" customFormat="1" ht="21.75" hidden="1" customHeight="1" x14ac:dyDescent="0.15">
      <c r="B134" s="411" t="s">
        <v>114</v>
      </c>
      <c r="C134" s="412"/>
      <c r="D134" s="412"/>
      <c r="E134" s="412"/>
      <c r="F134" s="412"/>
      <c r="G134" s="412"/>
      <c r="H134" s="412"/>
      <c r="I134" s="412"/>
      <c r="J134" s="412"/>
      <c r="K134" s="413"/>
      <c r="L134" s="29"/>
    </row>
    <row r="135" spans="2:12" s="28" customFormat="1" ht="38.65" hidden="1" customHeight="1" x14ac:dyDescent="0.15">
      <c r="B135" s="414" t="s">
        <v>115</v>
      </c>
      <c r="C135" s="415"/>
      <c r="D135" s="415"/>
      <c r="E135" s="415"/>
      <c r="F135" s="415"/>
      <c r="G135" s="415"/>
      <c r="H135" s="415"/>
      <c r="I135" s="415"/>
      <c r="J135" s="415"/>
      <c r="K135" s="416"/>
      <c r="L135" s="29"/>
    </row>
    <row r="136" spans="2:12" s="28" customFormat="1" ht="21.75" hidden="1" customHeight="1" x14ac:dyDescent="0.15">
      <c r="B136" s="414" t="s">
        <v>116</v>
      </c>
      <c r="C136" s="415"/>
      <c r="D136" s="415"/>
      <c r="E136" s="415"/>
      <c r="F136" s="415"/>
      <c r="G136" s="415"/>
      <c r="H136" s="415"/>
      <c r="I136" s="415"/>
      <c r="J136" s="415"/>
      <c r="K136" s="416"/>
      <c r="L136" s="29"/>
    </row>
    <row r="137" spans="2:12" s="28" customFormat="1" ht="40.15" hidden="1" customHeight="1" x14ac:dyDescent="0.15">
      <c r="B137" s="414" t="s">
        <v>117</v>
      </c>
      <c r="C137" s="415"/>
      <c r="D137" s="415"/>
      <c r="E137" s="415"/>
      <c r="F137" s="415"/>
      <c r="G137" s="415"/>
      <c r="H137" s="415"/>
      <c r="I137" s="415"/>
      <c r="J137" s="415"/>
      <c r="K137" s="416"/>
      <c r="L137" s="29"/>
    </row>
    <row r="138" spans="2:12" s="28" customFormat="1" ht="21.75" hidden="1" customHeight="1" x14ac:dyDescent="0.15">
      <c r="B138" s="444" t="s">
        <v>118</v>
      </c>
      <c r="C138" s="445"/>
      <c r="D138" s="445"/>
      <c r="E138" s="445"/>
      <c r="F138" s="445"/>
      <c r="G138" s="445"/>
      <c r="H138" s="445"/>
      <c r="I138" s="445"/>
      <c r="J138" s="445"/>
      <c r="K138" s="446"/>
      <c r="L138" s="29"/>
    </row>
    <row r="139" spans="2:12" s="28" customFormat="1" ht="21.75" hidden="1" customHeight="1" x14ac:dyDescent="0.15">
      <c r="B139" s="447" t="s">
        <v>15</v>
      </c>
      <c r="C139" s="448"/>
      <c r="D139" s="448"/>
      <c r="E139" s="448"/>
      <c r="F139" s="448"/>
      <c r="G139" s="448"/>
      <c r="H139" s="448"/>
      <c r="I139" s="448"/>
      <c r="J139" s="448"/>
      <c r="K139" s="449"/>
      <c r="L139" s="29"/>
    </row>
    <row r="140" spans="2:12" s="28" customFormat="1" ht="21.75" hidden="1" customHeight="1" x14ac:dyDescent="0.15">
      <c r="B140" s="450" t="s">
        <v>119</v>
      </c>
      <c r="C140" s="451"/>
      <c r="D140" s="451"/>
      <c r="E140" s="451"/>
      <c r="F140" s="451"/>
      <c r="G140" s="451"/>
      <c r="H140" s="451"/>
      <c r="I140" s="451"/>
      <c r="J140" s="451"/>
      <c r="K140" s="45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56"/>
      <c r="C142" s="13" t="s">
        <v>96</v>
      </c>
      <c r="D142" s="14" t="s">
        <v>163</v>
      </c>
      <c r="E142" s="14" t="s">
        <v>164</v>
      </c>
      <c r="F142" s="14" t="s">
        <v>162</v>
      </c>
      <c r="G142" s="57"/>
      <c r="H142" s="57"/>
      <c r="I142" s="57"/>
      <c r="J142" s="57"/>
      <c r="K142" s="58"/>
      <c r="L142" s="29"/>
    </row>
    <row r="143" spans="2:12" s="28" customFormat="1" ht="93" hidden="1" customHeight="1" x14ac:dyDescent="0.15">
      <c r="B143" s="56"/>
      <c r="C143" s="13" t="s">
        <v>97</v>
      </c>
      <c r="D143" s="14" t="s">
        <v>165</v>
      </c>
      <c r="E143" s="14" t="s">
        <v>166</v>
      </c>
      <c r="F143" s="14" t="s">
        <v>172</v>
      </c>
      <c r="G143" s="57"/>
      <c r="H143" s="57"/>
      <c r="I143" s="57"/>
      <c r="J143" s="57"/>
      <c r="K143" s="58"/>
      <c r="L143" s="29"/>
    </row>
    <row r="144" spans="2:12" s="28" customFormat="1" ht="64.150000000000006" hidden="1" customHeight="1" x14ac:dyDescent="0.15">
      <c r="B144" s="15"/>
      <c r="C144" s="16" t="s">
        <v>159</v>
      </c>
      <c r="D144" s="17" t="s">
        <v>167</v>
      </c>
      <c r="E144" s="17" t="s">
        <v>168</v>
      </c>
      <c r="F144" s="17" t="s">
        <v>169</v>
      </c>
      <c r="G144" s="11"/>
      <c r="H144" s="11"/>
      <c r="I144" s="11"/>
      <c r="J144" s="11"/>
      <c r="K144" s="12"/>
      <c r="L144" s="29"/>
    </row>
    <row r="145" spans="2:12" s="28" customFormat="1" ht="64.150000000000006" hidden="1" customHeight="1" x14ac:dyDescent="0.15">
      <c r="B145" s="56"/>
      <c r="C145" s="13" t="s">
        <v>160</v>
      </c>
      <c r="D145" s="14" t="s">
        <v>170</v>
      </c>
      <c r="E145" s="14" t="s">
        <v>171</v>
      </c>
      <c r="F145" s="14" t="s">
        <v>169</v>
      </c>
      <c r="G145" s="57"/>
      <c r="H145" s="57"/>
      <c r="I145" s="57"/>
      <c r="J145" s="57"/>
      <c r="K145" s="58"/>
      <c r="L145" s="29"/>
    </row>
    <row r="146" spans="2:12" s="28" customFormat="1" ht="52.5" hidden="1" customHeight="1" x14ac:dyDescent="0.15">
      <c r="B146" s="59"/>
      <c r="C146" s="18" t="s">
        <v>161</v>
      </c>
      <c r="D146" s="19" t="s">
        <v>98</v>
      </c>
      <c r="E146" s="19" t="s">
        <v>99</v>
      </c>
      <c r="F146" s="19" t="s">
        <v>100</v>
      </c>
      <c r="G146" s="60"/>
      <c r="H146" s="60"/>
      <c r="I146" s="60"/>
      <c r="J146" s="60"/>
      <c r="K146" s="61"/>
      <c r="L146" s="29"/>
    </row>
    <row r="147" spans="2:12" s="28" customFormat="1" ht="43.15" hidden="1" customHeight="1" x14ac:dyDescent="0.15">
      <c r="B147" s="395" t="s">
        <v>120</v>
      </c>
      <c r="C147" s="432"/>
      <c r="D147" s="432"/>
      <c r="E147" s="432"/>
      <c r="F147" s="432"/>
      <c r="G147" s="432"/>
      <c r="H147" s="432"/>
      <c r="I147" s="432"/>
      <c r="J147" s="432"/>
      <c r="K147" s="433"/>
      <c r="L147" s="29"/>
    </row>
    <row r="148" spans="2:12" s="28" customFormat="1" ht="116.25" hidden="1" customHeight="1" x14ac:dyDescent="0.15">
      <c r="B148" s="434" t="s">
        <v>203</v>
      </c>
      <c r="C148" s="435"/>
      <c r="D148" s="436"/>
      <c r="E148" s="436"/>
      <c r="F148" s="436"/>
      <c r="G148" s="436"/>
      <c r="H148" s="436"/>
      <c r="I148" s="436"/>
      <c r="J148" s="436"/>
      <c r="K148" s="437"/>
      <c r="L148" s="29"/>
    </row>
    <row r="149" spans="2:12" s="28" customFormat="1" ht="38.65" hidden="1" customHeight="1" x14ac:dyDescent="0.15">
      <c r="B149" s="438" t="s">
        <v>121</v>
      </c>
      <c r="C149" s="439"/>
      <c r="D149" s="439"/>
      <c r="E149" s="439"/>
      <c r="F149" s="439"/>
      <c r="G149" s="439"/>
      <c r="H149" s="439"/>
      <c r="I149" s="439"/>
      <c r="J149" s="439"/>
      <c r="K149" s="440"/>
      <c r="L149" s="29"/>
    </row>
    <row r="150" spans="2:12" s="28" customFormat="1" ht="117" hidden="1" customHeight="1" x14ac:dyDescent="0.15">
      <c r="B150" s="441" t="s">
        <v>122</v>
      </c>
      <c r="C150" s="442"/>
      <c r="D150" s="442"/>
      <c r="E150" s="442"/>
      <c r="F150" s="442"/>
      <c r="G150" s="442"/>
      <c r="H150" s="442"/>
      <c r="I150" s="442"/>
      <c r="J150" s="442"/>
      <c r="K150" s="443"/>
      <c r="L150" s="29"/>
    </row>
    <row r="151" spans="2:12" s="28" customFormat="1" ht="117" hidden="1" customHeight="1" x14ac:dyDescent="0.15">
      <c r="B151" s="438" t="s">
        <v>123</v>
      </c>
      <c r="C151" s="439"/>
      <c r="D151" s="439"/>
      <c r="E151" s="439"/>
      <c r="F151" s="439"/>
      <c r="G151" s="439"/>
      <c r="H151" s="439"/>
      <c r="I151" s="439"/>
      <c r="J151" s="439"/>
      <c r="K151" s="440"/>
      <c r="L151" s="29"/>
    </row>
    <row r="152" spans="2:12" s="28" customFormat="1" ht="80.099999999999994" hidden="1" customHeight="1" x14ac:dyDescent="0.15">
      <c r="B152" s="447" t="s">
        <v>204</v>
      </c>
      <c r="C152" s="448"/>
      <c r="D152" s="448"/>
      <c r="E152" s="448"/>
      <c r="F152" s="448"/>
      <c r="G152" s="448"/>
      <c r="H152" s="448"/>
      <c r="I152" s="448"/>
      <c r="J152" s="448"/>
      <c r="K152" s="449"/>
      <c r="L152" s="29"/>
    </row>
    <row r="153" spans="2:12" s="28" customFormat="1" ht="80.099999999999994" hidden="1" customHeight="1" x14ac:dyDescent="0.15">
      <c r="B153" s="456" t="s">
        <v>124</v>
      </c>
      <c r="C153" s="457"/>
      <c r="D153" s="457"/>
      <c r="E153" s="457"/>
      <c r="F153" s="457"/>
      <c r="G153" s="457"/>
      <c r="H153" s="457"/>
      <c r="I153" s="457"/>
      <c r="J153" s="457"/>
      <c r="K153" s="458"/>
      <c r="L153" s="29"/>
    </row>
    <row r="154" spans="2:12" s="28" customFormat="1" ht="80.099999999999994" hidden="1" customHeight="1" x14ac:dyDescent="0.15">
      <c r="B154" s="456" t="s">
        <v>125</v>
      </c>
      <c r="C154" s="457"/>
      <c r="D154" s="457"/>
      <c r="E154" s="457"/>
      <c r="F154" s="457"/>
      <c r="G154" s="457"/>
      <c r="H154" s="457"/>
      <c r="I154" s="457"/>
      <c r="J154" s="457"/>
      <c r="K154" s="458"/>
      <c r="L154" s="29"/>
    </row>
    <row r="155" spans="2:12" s="28" customFormat="1" ht="80.099999999999994" hidden="1" customHeight="1" x14ac:dyDescent="0.15">
      <c r="B155" s="456" t="s">
        <v>126</v>
      </c>
      <c r="C155" s="457"/>
      <c r="D155" s="457"/>
      <c r="E155" s="457"/>
      <c r="F155" s="457"/>
      <c r="G155" s="457"/>
      <c r="H155" s="457"/>
      <c r="I155" s="457"/>
      <c r="J155" s="457"/>
      <c r="K155" s="458"/>
      <c r="L155" s="29"/>
    </row>
    <row r="156" spans="2:12" s="28" customFormat="1" ht="80.099999999999994" hidden="1" customHeight="1" x14ac:dyDescent="0.15">
      <c r="B156" s="438" t="s">
        <v>127</v>
      </c>
      <c r="C156" s="439"/>
      <c r="D156" s="439"/>
      <c r="E156" s="439"/>
      <c r="F156" s="439"/>
      <c r="G156" s="439"/>
      <c r="H156" s="439"/>
      <c r="I156" s="439"/>
      <c r="J156" s="439"/>
      <c r="K156" s="440"/>
      <c r="L156" s="29"/>
    </row>
    <row r="157" spans="2:12" s="28" customFormat="1" ht="35.25" hidden="1" customHeight="1" x14ac:dyDescent="0.15">
      <c r="B157" s="420" t="s">
        <v>205</v>
      </c>
      <c r="C157" s="421"/>
      <c r="D157" s="421"/>
      <c r="E157" s="421"/>
      <c r="F157" s="421"/>
      <c r="G157" s="421"/>
      <c r="H157" s="421"/>
      <c r="I157" s="421"/>
      <c r="J157" s="421"/>
      <c r="K157" s="422"/>
      <c r="L157" s="29"/>
    </row>
    <row r="158" spans="2:12" s="28" customFormat="1" ht="35.25" hidden="1" customHeight="1" x14ac:dyDescent="0.15">
      <c r="B158" s="423" t="s">
        <v>206</v>
      </c>
      <c r="C158" s="424"/>
      <c r="D158" s="424"/>
      <c r="E158" s="424"/>
      <c r="F158" s="424"/>
      <c r="G158" s="424"/>
      <c r="H158" s="424"/>
      <c r="I158" s="424"/>
      <c r="J158" s="424"/>
      <c r="K158" s="425"/>
      <c r="L158" s="29"/>
    </row>
    <row r="159" spans="2:12" s="28" customFormat="1" ht="35.25" hidden="1" customHeight="1" x14ac:dyDescent="0.15">
      <c r="B159" s="423" t="s">
        <v>206</v>
      </c>
      <c r="C159" s="424"/>
      <c r="D159" s="424"/>
      <c r="E159" s="424"/>
      <c r="F159" s="424"/>
      <c r="G159" s="424"/>
      <c r="H159" s="424"/>
      <c r="I159" s="424"/>
      <c r="J159" s="424"/>
      <c r="K159" s="425"/>
      <c r="L159" s="29"/>
    </row>
    <row r="160" spans="2:12" s="28" customFormat="1" ht="21" hidden="1" customHeight="1" x14ac:dyDescent="0.15">
      <c r="B160" s="456" t="s">
        <v>128</v>
      </c>
      <c r="C160" s="457"/>
      <c r="D160" s="457"/>
      <c r="E160" s="457"/>
      <c r="F160" s="457"/>
      <c r="G160" s="457"/>
      <c r="H160" s="457"/>
      <c r="I160" s="457"/>
      <c r="J160" s="457"/>
      <c r="K160" s="458"/>
      <c r="L160" s="29"/>
    </row>
    <row r="161" spans="2:12" s="28" customFormat="1" ht="21" hidden="1" customHeight="1" x14ac:dyDescent="0.15">
      <c r="B161" s="438" t="s">
        <v>129</v>
      </c>
      <c r="C161" s="439"/>
      <c r="D161" s="439"/>
      <c r="E161" s="439"/>
      <c r="F161" s="439"/>
      <c r="G161" s="439"/>
      <c r="H161" s="439"/>
      <c r="I161" s="439"/>
      <c r="J161" s="439"/>
      <c r="K161" s="440"/>
      <c r="L161" s="29"/>
    </row>
    <row r="162" spans="2:12" s="28" customFormat="1" ht="42.4" hidden="1" customHeight="1" x14ac:dyDescent="0.15">
      <c r="B162" s="447" t="s">
        <v>130</v>
      </c>
      <c r="C162" s="448"/>
      <c r="D162" s="448"/>
      <c r="E162" s="448"/>
      <c r="F162" s="448"/>
      <c r="G162" s="448"/>
      <c r="H162" s="448"/>
      <c r="I162" s="448"/>
      <c r="J162" s="448"/>
      <c r="K162" s="449"/>
      <c r="L162" s="29"/>
    </row>
    <row r="163" spans="2:12" s="28" customFormat="1" ht="49.5" hidden="1" customHeight="1" x14ac:dyDescent="0.15">
      <c r="B163" s="447" t="s">
        <v>81</v>
      </c>
      <c r="C163" s="448"/>
      <c r="D163" s="448"/>
      <c r="E163" s="448"/>
      <c r="F163" s="448"/>
      <c r="G163" s="448"/>
      <c r="H163" s="448"/>
      <c r="I163" s="448"/>
      <c r="J163" s="448"/>
      <c r="K163" s="449"/>
      <c r="L163" s="29"/>
    </row>
    <row r="164" spans="2:12" s="28" customFormat="1" ht="90" hidden="1" customHeight="1" x14ac:dyDescent="0.15">
      <c r="B164" s="467" t="s">
        <v>131</v>
      </c>
      <c r="C164" s="468"/>
      <c r="D164" s="468"/>
      <c r="E164" s="468"/>
      <c r="F164" s="468"/>
      <c r="G164" s="468"/>
      <c r="H164" s="468"/>
      <c r="I164" s="468"/>
      <c r="J164" s="468"/>
      <c r="K164" s="469"/>
      <c r="L164" s="29"/>
    </row>
    <row r="165" spans="2:12" s="28" customFormat="1" ht="133.15" hidden="1" customHeight="1" x14ac:dyDescent="0.15">
      <c r="B165" s="485" t="s">
        <v>132</v>
      </c>
      <c r="C165" s="486"/>
      <c r="D165" s="486"/>
      <c r="E165" s="486"/>
      <c r="F165" s="486"/>
      <c r="G165" s="486"/>
      <c r="H165" s="486"/>
      <c r="I165" s="486"/>
      <c r="J165" s="486"/>
      <c r="K165" s="487"/>
      <c r="L165" s="29"/>
    </row>
    <row r="166" spans="2:12" s="28" customFormat="1" ht="22.5" hidden="1" customHeight="1" x14ac:dyDescent="0.15">
      <c r="B166" s="482" t="s">
        <v>133</v>
      </c>
      <c r="C166" s="483"/>
      <c r="D166" s="483"/>
      <c r="E166" s="483"/>
      <c r="F166" s="483"/>
      <c r="G166" s="483"/>
      <c r="H166" s="483"/>
      <c r="I166" s="483"/>
      <c r="J166" s="483"/>
      <c r="K166" s="484"/>
      <c r="L166" s="29"/>
    </row>
    <row r="167" spans="2:12" s="28" customFormat="1" ht="51" hidden="1" customHeight="1" x14ac:dyDescent="0.15">
      <c r="B167" s="485" t="s">
        <v>103</v>
      </c>
      <c r="C167" s="486"/>
      <c r="D167" s="486"/>
      <c r="E167" s="486"/>
      <c r="F167" s="486"/>
      <c r="G167" s="486"/>
      <c r="H167" s="486"/>
      <c r="I167" s="486"/>
      <c r="J167" s="486"/>
      <c r="K167" s="487"/>
      <c r="L167" s="29"/>
    </row>
    <row r="168" spans="2:12" s="28" customFormat="1" ht="65.25" hidden="1" customHeight="1" x14ac:dyDescent="0.15">
      <c r="B168" s="414" t="s">
        <v>178</v>
      </c>
      <c r="C168" s="415"/>
      <c r="D168" s="415"/>
      <c r="E168" s="415"/>
      <c r="F168" s="415"/>
      <c r="G168" s="415"/>
      <c r="H168" s="415"/>
      <c r="I168" s="415"/>
      <c r="J168" s="415"/>
      <c r="K168" s="416"/>
      <c r="L168" s="29"/>
    </row>
    <row r="169" spans="2:12" s="28" customFormat="1" ht="65.25" hidden="1" customHeight="1" x14ac:dyDescent="0.15">
      <c r="B169" s="414" t="s">
        <v>179</v>
      </c>
      <c r="C169" s="415"/>
      <c r="D169" s="415"/>
      <c r="E169" s="415"/>
      <c r="F169" s="415"/>
      <c r="G169" s="415"/>
      <c r="H169" s="415"/>
      <c r="I169" s="415"/>
      <c r="J169" s="415"/>
      <c r="K169" s="416"/>
      <c r="L169" s="29"/>
    </row>
    <row r="170" spans="2:12" s="28" customFormat="1" ht="65.25" hidden="1" customHeight="1" x14ac:dyDescent="0.15">
      <c r="B170" s="444" t="s">
        <v>180</v>
      </c>
      <c r="C170" s="445"/>
      <c r="D170" s="445"/>
      <c r="E170" s="445"/>
      <c r="F170" s="445"/>
      <c r="G170" s="445"/>
      <c r="H170" s="445"/>
      <c r="I170" s="445"/>
      <c r="J170" s="445"/>
      <c r="K170" s="446"/>
      <c r="L170" s="29"/>
    </row>
    <row r="171" spans="2:12" s="28" customFormat="1" ht="65.25" hidden="1" customHeight="1" x14ac:dyDescent="0.15">
      <c r="B171" s="414" t="s">
        <v>181</v>
      </c>
      <c r="C171" s="415"/>
      <c r="D171" s="415"/>
      <c r="E171" s="415"/>
      <c r="F171" s="415"/>
      <c r="G171" s="415"/>
      <c r="H171" s="415"/>
      <c r="I171" s="415"/>
      <c r="J171" s="415"/>
      <c r="K171" s="416"/>
      <c r="L171" s="29"/>
    </row>
    <row r="172" spans="2:12" s="28" customFormat="1" ht="65.25" hidden="1" customHeight="1" x14ac:dyDescent="0.15">
      <c r="B172" s="453" t="s">
        <v>182</v>
      </c>
      <c r="C172" s="454"/>
      <c r="D172" s="454"/>
      <c r="E172" s="454"/>
      <c r="F172" s="454"/>
      <c r="G172" s="454"/>
      <c r="H172" s="454"/>
      <c r="I172" s="454"/>
      <c r="J172" s="454"/>
      <c r="K172" s="455"/>
      <c r="L172" s="29"/>
    </row>
    <row r="173" spans="2:12" s="28" customFormat="1" ht="20.65" hidden="1" customHeight="1" x14ac:dyDescent="0.15">
      <c r="B173" s="461" t="s">
        <v>134</v>
      </c>
      <c r="C173" s="462"/>
      <c r="D173" s="462"/>
      <c r="E173" s="462"/>
      <c r="F173" s="462"/>
      <c r="G173" s="462"/>
      <c r="H173" s="462"/>
      <c r="I173" s="462"/>
      <c r="J173" s="462"/>
      <c r="K173" s="463"/>
      <c r="L173" s="29"/>
    </row>
    <row r="174" spans="2:12" s="28" customFormat="1" ht="39" hidden="1" customHeight="1" x14ac:dyDescent="0.15">
      <c r="B174" s="414" t="s">
        <v>77</v>
      </c>
      <c r="C174" s="415"/>
      <c r="D174" s="415"/>
      <c r="E174" s="415"/>
      <c r="F174" s="415"/>
      <c r="G174" s="415"/>
      <c r="H174" s="415"/>
      <c r="I174" s="415"/>
      <c r="J174" s="415"/>
      <c r="K174" s="416"/>
      <c r="L174" s="29"/>
    </row>
    <row r="175" spans="2:12" s="28" customFormat="1" ht="21" hidden="1" customHeight="1" x14ac:dyDescent="0.15">
      <c r="B175" s="417" t="s">
        <v>80</v>
      </c>
      <c r="C175" s="418"/>
      <c r="D175" s="418"/>
      <c r="E175" s="418"/>
      <c r="F175" s="418"/>
      <c r="G175" s="418"/>
      <c r="H175" s="418"/>
      <c r="I175" s="418"/>
      <c r="J175" s="418"/>
      <c r="K175" s="419"/>
      <c r="L175" s="29"/>
    </row>
    <row r="176" spans="2:12" s="28" customFormat="1" ht="39" hidden="1" customHeight="1" x14ac:dyDescent="0.15">
      <c r="B176" s="423" t="s">
        <v>183</v>
      </c>
      <c r="C176" s="424"/>
      <c r="D176" s="424"/>
      <c r="E176" s="424"/>
      <c r="F176" s="424"/>
      <c r="G176" s="424"/>
      <c r="H176" s="424"/>
      <c r="I176" s="424"/>
      <c r="J176" s="424"/>
      <c r="K176" s="425"/>
      <c r="L176" s="29"/>
    </row>
    <row r="177" spans="2:20" s="28" customFormat="1" ht="19.5" hidden="1" customHeight="1" x14ac:dyDescent="0.15">
      <c r="B177" s="464" t="s">
        <v>135</v>
      </c>
      <c r="C177" s="465"/>
      <c r="D177" s="465"/>
      <c r="E177" s="465"/>
      <c r="F177" s="465"/>
      <c r="G177" s="465"/>
      <c r="H177" s="465"/>
      <c r="I177" s="465"/>
      <c r="J177" s="465"/>
      <c r="K177" s="466"/>
      <c r="L177" s="29"/>
    </row>
    <row r="178" spans="2:20" s="28" customFormat="1" ht="40.15" hidden="1" customHeight="1" x14ac:dyDescent="0.15">
      <c r="B178" s="476" t="s">
        <v>174</v>
      </c>
      <c r="C178" s="477"/>
      <c r="D178" s="477"/>
      <c r="E178" s="477"/>
      <c r="F178" s="477"/>
      <c r="G178" s="477"/>
      <c r="H178" s="477"/>
      <c r="I178" s="477"/>
      <c r="J178" s="477"/>
      <c r="K178" s="478"/>
      <c r="L178" s="29"/>
    </row>
    <row r="179" spans="2:20" s="28" customFormat="1" ht="40.15" hidden="1" customHeight="1" x14ac:dyDescent="0.15">
      <c r="B179" s="479" t="s">
        <v>175</v>
      </c>
      <c r="C179" s="480"/>
      <c r="D179" s="480"/>
      <c r="E179" s="480"/>
      <c r="F179" s="480"/>
      <c r="G179" s="480"/>
      <c r="H179" s="480"/>
      <c r="I179" s="480"/>
      <c r="J179" s="480"/>
      <c r="K179" s="481"/>
      <c r="L179" s="29"/>
    </row>
    <row r="180" spans="2:20" s="28" customFormat="1" ht="41.25" hidden="1" customHeight="1" x14ac:dyDescent="0.15">
      <c r="B180" s="470" t="s">
        <v>136</v>
      </c>
      <c r="C180" s="471"/>
      <c r="D180" s="471"/>
      <c r="E180" s="471"/>
      <c r="F180" s="471"/>
      <c r="G180" s="471"/>
      <c r="H180" s="471"/>
      <c r="I180" s="471"/>
      <c r="J180" s="471"/>
      <c r="K180" s="472"/>
      <c r="L180" s="29"/>
    </row>
    <row r="181" spans="2:20" s="28" customFormat="1" ht="19.5" hidden="1" customHeight="1" x14ac:dyDescent="0.15">
      <c r="B181" s="473" t="s">
        <v>137</v>
      </c>
      <c r="C181" s="474"/>
      <c r="D181" s="474"/>
      <c r="E181" s="474"/>
      <c r="F181" s="474"/>
      <c r="G181" s="474"/>
      <c r="H181" s="474"/>
      <c r="I181" s="474"/>
      <c r="J181" s="474"/>
      <c r="K181" s="475"/>
      <c r="L181" s="29"/>
    </row>
    <row r="182" spans="2:20" s="28" customFormat="1" ht="40.5" hidden="1" customHeight="1" x14ac:dyDescent="0.15">
      <c r="B182" s="470" t="s">
        <v>138</v>
      </c>
      <c r="C182" s="471"/>
      <c r="D182" s="471"/>
      <c r="E182" s="471"/>
      <c r="F182" s="471"/>
      <c r="G182" s="471"/>
      <c r="H182" s="471"/>
      <c r="I182" s="471"/>
      <c r="J182" s="471"/>
      <c r="K182" s="472"/>
      <c r="L182" s="29"/>
    </row>
    <row r="183" spans="2:20" s="28" customFormat="1" ht="19.5" hidden="1" customHeight="1" x14ac:dyDescent="0.15">
      <c r="B183" s="473" t="s">
        <v>139</v>
      </c>
      <c r="C183" s="474"/>
      <c r="D183" s="474"/>
      <c r="E183" s="474"/>
      <c r="F183" s="474"/>
      <c r="G183" s="474"/>
      <c r="H183" s="474"/>
      <c r="I183" s="474"/>
      <c r="J183" s="474"/>
      <c r="K183" s="475"/>
      <c r="L183" s="29"/>
    </row>
    <row r="184" spans="2:20" s="28" customFormat="1" ht="150.75" hidden="1" customHeight="1" x14ac:dyDescent="0.15">
      <c r="B184" s="476" t="s">
        <v>140</v>
      </c>
      <c r="C184" s="477"/>
      <c r="D184" s="477"/>
      <c r="E184" s="477"/>
      <c r="F184" s="477"/>
      <c r="G184" s="477"/>
      <c r="H184" s="477"/>
      <c r="I184" s="477"/>
      <c r="J184" s="477"/>
      <c r="K184" s="478"/>
      <c r="L184" s="29"/>
    </row>
    <row r="185" spans="2:20" s="28" customFormat="1" ht="186.75" hidden="1" customHeight="1" x14ac:dyDescent="0.15">
      <c r="B185" s="479" t="s">
        <v>141</v>
      </c>
      <c r="C185" s="480"/>
      <c r="D185" s="480"/>
      <c r="E185" s="480"/>
      <c r="F185" s="480"/>
      <c r="G185" s="480"/>
      <c r="H185" s="480"/>
      <c r="I185" s="480"/>
      <c r="J185" s="480"/>
      <c r="K185" s="481"/>
      <c r="L185" s="29"/>
      <c r="M185" s="31">
        <f>IF(OR(LEFT(H35,1)="×",K43="×",LEFT(K46,1)="×",K48="×",LEFT(K49,1)="×",K51="×",LEFT(K54,1)="×",LEFT(K56,1)="×",K70="×",K71="×",K72="×",LEFT(K76,1)="×",LEFT(K78,1)="×",K79="×",K85="×",K86="×",K89="×",K90="×",K92="×",K96="×",K97="×",LEFT(K101,1)="×"),1,0)</f>
        <v>0</v>
      </c>
      <c r="N185" s="108" t="s">
        <v>173</v>
      </c>
      <c r="O185" s="109"/>
      <c r="P185" s="109"/>
      <c r="Q185" s="109"/>
      <c r="R185" s="109"/>
      <c r="S185" s="109"/>
      <c r="T185" s="109"/>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394" t="s">
        <v>14</v>
      </c>
      <c r="C187" s="394"/>
      <c r="D187" s="394"/>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4yjxtDOzO2IkLj9bEtuVe47KyPDObTTZgIqFiBzEqztt/uE/Jf1lw/2IIsToCvANdNiISLLo08wzbY0FyWtUfg==" saltValue="oz0z4qmsOt2QSVdZumKLYw==" spinCount="100000" sheet="1" objects="1" scenarios="1" formatCells="0" formatRows="0" selectLockedCells="1"/>
  <customSheetViews>
    <customSheetView guid="{70E07C77-0443-478B-9907-DC8173017165}" scale="80" showPageBreaks="1" fitToPage="1" printArea="1" hiddenRows="1" view="pageBreakPreview">
      <selection activeCell="E13" sqref="E13:K1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 guid="{68C7B5DD-9A4A-4060-B4FA-8B064DE7E874}" scale="80" showPageBreaks="1" fitToPage="1" printArea="1" hiddenRows="1" view="pageBreakPreview">
      <selection activeCell="D14" sqref="D14:K14"/>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3"/>
      <headerFooter>
        <oddFooter>&amp;C&amp;"BIZ UDPゴシック,標準"&amp;12&amp;P</oddFooter>
      </headerFooter>
    </customSheetView>
  </customSheetViews>
  <mergeCells count="301">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 ref="B179:K179"/>
    <mergeCell ref="B178:K178"/>
    <mergeCell ref="B171:K171"/>
    <mergeCell ref="B172:K172"/>
    <mergeCell ref="B158:K158"/>
    <mergeCell ref="B159:K159"/>
    <mergeCell ref="B160:K160"/>
    <mergeCell ref="B161:K161"/>
    <mergeCell ref="B162:K162"/>
    <mergeCell ref="B152:K152"/>
    <mergeCell ref="B153:K153"/>
    <mergeCell ref="B154:K154"/>
    <mergeCell ref="B155:K155"/>
    <mergeCell ref="B156:K156"/>
    <mergeCell ref="B157:K157"/>
    <mergeCell ref="B147:K147"/>
    <mergeCell ref="B148:K148"/>
    <mergeCell ref="B149:K149"/>
    <mergeCell ref="B150:K150"/>
    <mergeCell ref="B151:K151"/>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B73:K73"/>
    <mergeCell ref="B74:K74"/>
    <mergeCell ref="B75:K75"/>
    <mergeCell ref="B76:C76"/>
    <mergeCell ref="D76:J76"/>
    <mergeCell ref="B77:K77"/>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56:C56"/>
    <mergeCell ref="D56:J56"/>
    <mergeCell ref="B57:C58"/>
    <mergeCell ref="D57:E57"/>
    <mergeCell ref="F57:K57"/>
    <mergeCell ref="M57:T57"/>
    <mergeCell ref="D58:E58"/>
    <mergeCell ref="F58:K58"/>
    <mergeCell ref="M58:T58"/>
    <mergeCell ref="B54:C54"/>
    <mergeCell ref="D54:J54"/>
    <mergeCell ref="M54:T54"/>
    <mergeCell ref="B55:C55"/>
    <mergeCell ref="D55:E55"/>
    <mergeCell ref="F55:K55"/>
    <mergeCell ref="B50:C51"/>
    <mergeCell ref="D50:E50"/>
    <mergeCell ref="F50:K50"/>
    <mergeCell ref="M50:T53"/>
    <mergeCell ref="D51:J51"/>
    <mergeCell ref="B53:K53"/>
    <mergeCell ref="B52:K52"/>
    <mergeCell ref="B44:K44"/>
    <mergeCell ref="B45:K45"/>
    <mergeCell ref="B46:J46"/>
    <mergeCell ref="B47:C49"/>
    <mergeCell ref="D47:E47"/>
    <mergeCell ref="G47:H47"/>
    <mergeCell ref="I47:K47"/>
    <mergeCell ref="D48:J48"/>
    <mergeCell ref="D49:J49"/>
    <mergeCell ref="B41:C43"/>
    <mergeCell ref="D41:E41"/>
    <mergeCell ref="F41:K41"/>
    <mergeCell ref="M41:T42"/>
    <mergeCell ref="D42:E42"/>
    <mergeCell ref="F42:K42"/>
    <mergeCell ref="D43:J43"/>
    <mergeCell ref="B39:J39"/>
    <mergeCell ref="B40:C40"/>
    <mergeCell ref="D40:E40"/>
    <mergeCell ref="F40:K40"/>
    <mergeCell ref="M40:T40"/>
    <mergeCell ref="M38:T39"/>
    <mergeCell ref="B37:C37"/>
    <mergeCell ref="D37:E37"/>
    <mergeCell ref="F37:K37"/>
    <mergeCell ref="B38:C38"/>
    <mergeCell ref="D38:E38"/>
    <mergeCell ref="F38:K38"/>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27:D27"/>
    <mergeCell ref="E27:K27"/>
    <mergeCell ref="M27:T27"/>
    <mergeCell ref="B28:K28"/>
    <mergeCell ref="M28:T28"/>
    <mergeCell ref="B30:K30"/>
    <mergeCell ref="B25:D25"/>
    <mergeCell ref="E25:K25"/>
    <mergeCell ref="M25:T25"/>
    <mergeCell ref="B26:D26"/>
    <mergeCell ref="E26:F26"/>
    <mergeCell ref="G26:K26"/>
    <mergeCell ref="B21:C23"/>
    <mergeCell ref="D21:D22"/>
    <mergeCell ref="E21:K22"/>
    <mergeCell ref="M22:T22"/>
    <mergeCell ref="E23:K23"/>
    <mergeCell ref="M23:T23"/>
    <mergeCell ref="B18:C20"/>
    <mergeCell ref="E18:K18"/>
    <mergeCell ref="L18:L20"/>
    <mergeCell ref="M18:T20"/>
    <mergeCell ref="E19:K19"/>
    <mergeCell ref="E20:K20"/>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109:D109"/>
    <mergeCell ref="E109:K109"/>
    <mergeCell ref="M1:T1"/>
    <mergeCell ref="M37:T37"/>
    <mergeCell ref="N185:T185"/>
    <mergeCell ref="D1:I2"/>
    <mergeCell ref="J1:K1"/>
    <mergeCell ref="B3:E3"/>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s>
  <phoneticPr fontId="1"/>
  <conditionalFormatting sqref="B34:C34">
    <cfRule type="containsText" dxfId="95" priority="55" operator="containsText" text="必ず">
      <formula>NOT(ISERROR(SEARCH("必ず",B34)))</formula>
    </cfRule>
  </conditionalFormatting>
  <conditionalFormatting sqref="B36:C36">
    <cfRule type="containsText" dxfId="94" priority="54" operator="containsText" text="不要">
      <formula>NOT(ISERROR(SEARCH("不要",B36)))</formula>
    </cfRule>
  </conditionalFormatting>
  <conditionalFormatting sqref="B41 B40:C40">
    <cfRule type="containsText" dxfId="93" priority="53" operator="containsText" text="不要">
      <formula>NOT(ISERROR(SEARCH("不要",B40)))</formula>
    </cfRule>
  </conditionalFormatting>
  <conditionalFormatting sqref="B54:C58">
    <cfRule type="containsText" dxfId="92" priority="52" operator="containsText" text="不要">
      <formula>NOT(ISERROR(SEARCH("不要",B54)))</formula>
    </cfRule>
  </conditionalFormatting>
  <conditionalFormatting sqref="B60:C64">
    <cfRule type="containsText" dxfId="91" priority="51" operator="containsText" text="不要">
      <formula>NOT(ISERROR(SEARCH("不要",B60)))</formula>
    </cfRule>
  </conditionalFormatting>
  <conditionalFormatting sqref="B84">
    <cfRule type="containsText" dxfId="90" priority="50" operator="containsText" text="不要">
      <formula>NOT(ISERROR(SEARCH("不要",B84)))</formula>
    </cfRule>
  </conditionalFormatting>
  <conditionalFormatting sqref="B102:C102">
    <cfRule type="containsText" dxfId="89" priority="49" operator="containsText" text="不要">
      <formula>NOT(ISERROR(SEARCH("不要",B102)))</formula>
    </cfRule>
  </conditionalFormatting>
  <conditionalFormatting sqref="B106:C106">
    <cfRule type="containsText" dxfId="88" priority="48" operator="containsText" text="不要">
      <formula>NOT(ISERROR(SEARCH("不要",B106)))</formula>
    </cfRule>
  </conditionalFormatting>
  <conditionalFormatting sqref="B47:C51">
    <cfRule type="containsText" dxfId="87" priority="47" operator="containsText" text="不要">
      <formula>NOT(ISERROR(SEARCH("不要",B47)))</formula>
    </cfRule>
  </conditionalFormatting>
  <conditionalFormatting sqref="B81:C81">
    <cfRule type="containsText" dxfId="86" priority="46" operator="containsText" text="不要">
      <formula>NOT(ISERROR(SEARCH("不要",B81)))</formula>
    </cfRule>
  </conditionalFormatting>
  <conditionalFormatting sqref="B80:C81">
    <cfRule type="containsText" dxfId="85" priority="45" operator="containsText" text="不要">
      <formula>NOT(ISERROR(SEARCH("不要",B80)))</formula>
    </cfRule>
  </conditionalFormatting>
  <conditionalFormatting sqref="B79:C79">
    <cfRule type="containsText" dxfId="84" priority="44" operator="containsText" text="不要">
      <formula>NOT(ISERROR(SEARCH("不要",B79)))</formula>
    </cfRule>
  </conditionalFormatting>
  <conditionalFormatting sqref="B59:C59">
    <cfRule type="containsText" dxfId="83" priority="43" operator="containsText" text="不要">
      <formula>NOT(ISERROR(SEARCH("不要",B59)))</formula>
    </cfRule>
  </conditionalFormatting>
  <conditionalFormatting sqref="B37:C37">
    <cfRule type="containsText" dxfId="82" priority="42" operator="containsText" text="不要">
      <formula>NOT(ISERROR(SEARCH("不要",B37)))</formula>
    </cfRule>
  </conditionalFormatting>
  <conditionalFormatting sqref="M37:T37">
    <cfRule type="expression" dxfId="81" priority="39">
      <formula>$B$189=0</formula>
    </cfRule>
  </conditionalFormatting>
  <conditionalFormatting sqref="J35:K35">
    <cfRule type="expression" dxfId="80" priority="38">
      <formula>AND(LEFT($H$35)&lt;&gt;"３",LEFT($H$35)&lt;&gt;"×")</formula>
    </cfRule>
  </conditionalFormatting>
  <conditionalFormatting sqref="I35">
    <cfRule type="expression" dxfId="79" priority="37">
      <formula>AND(LEFT($H$35)&lt;&gt;"３",LEFT($H$35)&lt;&gt;"×")</formula>
    </cfRule>
  </conditionalFormatting>
  <conditionalFormatting sqref="F36:K36">
    <cfRule type="expression" dxfId="78" priority="36">
      <formula>B36="記載は不要です"</formula>
    </cfRule>
  </conditionalFormatting>
  <conditionalFormatting sqref="F41:K42">
    <cfRule type="expression" dxfId="77" priority="35">
      <formula>$B$41="記載は不要です"</formula>
    </cfRule>
  </conditionalFormatting>
  <conditionalFormatting sqref="K43">
    <cfRule type="expression" dxfId="76" priority="34">
      <formula>$B$41="記載は不要です"</formula>
    </cfRule>
  </conditionalFormatting>
  <conditionalFormatting sqref="F47:K47">
    <cfRule type="expression" dxfId="75" priority="32">
      <formula>$B$47="記載・選択は不要です"</formula>
    </cfRule>
  </conditionalFormatting>
  <conditionalFormatting sqref="F47">
    <cfRule type="expression" dxfId="74" priority="31">
      <formula>$B$47="記載・選択は不要です"</formula>
    </cfRule>
  </conditionalFormatting>
  <conditionalFormatting sqref="G47:H47">
    <cfRule type="expression" dxfId="73" priority="28">
      <formula>LEFT($F$47)&lt;&gt;"４"</formula>
    </cfRule>
    <cfRule type="expression" dxfId="72" priority="30">
      <formula>$B$47="記載・選択は不要です"</formula>
    </cfRule>
  </conditionalFormatting>
  <conditionalFormatting sqref="K48:K49">
    <cfRule type="expression" dxfId="71" priority="29">
      <formula>$B$47="記載・選択は不要です"</formula>
    </cfRule>
  </conditionalFormatting>
  <conditionalFormatting sqref="I47:K47">
    <cfRule type="expression" dxfId="70" priority="27">
      <formula>LEFT($F$47)&lt;&gt;"４"</formula>
    </cfRule>
  </conditionalFormatting>
  <conditionalFormatting sqref="F50:K50 K51">
    <cfRule type="expression" dxfId="69" priority="26">
      <formula>$B$50="記載・選択は不要です"</formula>
    </cfRule>
  </conditionalFormatting>
  <conditionalFormatting sqref="F55:K55">
    <cfRule type="expression" dxfId="68" priority="25">
      <formula>$B$55="記載は不要です"</formula>
    </cfRule>
  </conditionalFormatting>
  <conditionalFormatting sqref="F57:K58">
    <cfRule type="expression" dxfId="67" priority="24">
      <formula>$B$57="記載は不要です"</formula>
    </cfRule>
  </conditionalFormatting>
  <conditionalFormatting sqref="F60:K64">
    <cfRule type="expression" dxfId="66" priority="23">
      <formula>$B$60="記載は不要です"</formula>
    </cfRule>
  </conditionalFormatting>
  <conditionalFormatting sqref="K79">
    <cfRule type="expression" dxfId="65" priority="22">
      <formula>$B$79="選択は不要です"</formula>
    </cfRule>
  </conditionalFormatting>
  <conditionalFormatting sqref="K80">
    <cfRule type="expression" dxfId="64" priority="21">
      <formula>$B$80="選択は不要です"</formula>
    </cfRule>
  </conditionalFormatting>
  <conditionalFormatting sqref="F84:K84 K85:K86 F87:K88 K89:K90">
    <cfRule type="expression" dxfId="63" priority="16">
      <formula>$B$84="記載・選択は不要です"</formula>
    </cfRule>
  </conditionalFormatting>
  <conditionalFormatting sqref="K85:K86 K89:K90">
    <cfRule type="expression" dxfId="62" priority="15">
      <formula>$B$84="記載・選択は不要です"</formula>
    </cfRule>
  </conditionalFormatting>
  <conditionalFormatting sqref="E102:H102 J102:K102">
    <cfRule type="expression" dxfId="61" priority="14">
      <formula>$B$102="記載は不要です"</formula>
    </cfRule>
  </conditionalFormatting>
  <conditionalFormatting sqref="F106:K106">
    <cfRule type="expression" dxfId="60" priority="13">
      <formula>$B$106="記載は不要です"</formula>
    </cfRule>
  </conditionalFormatting>
  <conditionalFormatting sqref="D81:E81">
    <cfRule type="expression" dxfId="59" priority="12">
      <formula>$B$81="記載は不要です"</formula>
    </cfRule>
  </conditionalFormatting>
  <conditionalFormatting sqref="F81:K81">
    <cfRule type="expression" dxfId="58" priority="11">
      <formula>$B$81="記載は不要です"</formula>
    </cfRule>
  </conditionalFormatting>
  <conditionalFormatting sqref="G5:K8">
    <cfRule type="expression" dxfId="57" priority="10">
      <formula>nKenShu=2</formula>
    </cfRule>
  </conditionalFormatting>
  <conditionalFormatting sqref="E15:K15">
    <cfRule type="expression" dxfId="56" priority="9">
      <formula>nKenShu=1</formula>
    </cfRule>
  </conditionalFormatting>
  <conditionalFormatting sqref="D14:K14">
    <cfRule type="expression" dxfId="55" priority="2">
      <formula>nKenShu=5</formula>
    </cfRule>
    <cfRule type="expression" dxfId="54" priority="3">
      <formula>nKenShu=4</formula>
    </cfRule>
    <cfRule type="expression" dxfId="53" priority="4">
      <formula>nKenShu=3</formula>
    </cfRule>
    <cfRule type="expression" dxfId="52" priority="5">
      <formula>nKenShu=2</formula>
    </cfRule>
    <cfRule type="expression" dxfId="51" priority="8">
      <formula>nKenShu=1</formula>
    </cfRule>
  </conditionalFormatting>
  <conditionalFormatting sqref="B3:E3">
    <cfRule type="expression" dxfId="50" priority="6">
      <formula>nYoushiki=2</formula>
    </cfRule>
    <cfRule type="expression" dxfId="49" priority="7">
      <formula>nYoushiki=1</formula>
    </cfRule>
  </conditionalFormatting>
  <conditionalFormatting sqref="M15:T15">
    <cfRule type="expression" dxfId="48" priority="1">
      <formula>LEFT($M$15,2)="様式"</formula>
    </cfRule>
  </conditionalFormatting>
  <dataValidations count="31">
    <dataValidation type="list" allowBlank="1" showInputMessage="1" showErrorMessage="1" sqref="B3:E3" xr:uid="{462E7F6B-278B-4160-9AD5-96F44A9F5AF1}">
      <formula1>"様式（PD申請の段階）を選択してください,様式１ （プロセス１：研究計画として審議する段階),様式２ （プロセス３：研究実施前として審議する段階）"</formula1>
    </dataValidation>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qref="E15:K15" xr:uid="{1A761148-487C-4439-A747-EB3049259E25}"/>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6A3A00EA-FBB3-4BF0-BF2F-1D6F67F6F8EE}">
      <formula1>IF(nYoushiki=1,"様式1",IF(nYoushiki=2,"様式2",""))</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s>
  <printOptions horizontalCentered="1"/>
  <pageMargins left="0.70866141732283472" right="0.70866141732283472" top="0.4" bottom="0.2" header="0.31496062992125984" footer="0.19685039370078741"/>
  <pageSetup paperSize="9" scale="55" fitToHeight="0" orientation="portrait" horizontalDpi="4294967293" r:id="rId4"/>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ECE4-A545-4598-806C-725F97A87C9A}">
  <sheetPr>
    <tabColor rgb="FFFFC000"/>
    <pageSetUpPr fitToPage="1"/>
  </sheetPr>
  <dimension ref="A1:AQ212"/>
  <sheetViews>
    <sheetView view="pageBreakPreview" zoomScale="80" zoomScaleNormal="80" zoomScaleSheetLayoutView="80" zoomScalePageLayoutView="90" workbookViewId="0">
      <selection activeCell="E9" sqref="E9:K9"/>
    </sheetView>
  </sheetViews>
  <sheetFormatPr defaultColWidth="9" defaultRowHeight="17.25" x14ac:dyDescent="0.15"/>
  <cols>
    <col min="1" max="1" width="2.375" style="5" customWidth="1"/>
    <col min="2" max="2" width="8.125" style="5" customWidth="1"/>
    <col min="3" max="3" width="17.5" style="5" customWidth="1"/>
    <col min="4" max="4" width="19" style="5" customWidth="1"/>
    <col min="5" max="10" width="16.625" style="5" customWidth="1"/>
    <col min="11" max="11" width="15.125" style="5" customWidth="1"/>
    <col min="12" max="12" width="6.375" style="23" customWidth="1"/>
    <col min="13" max="20" width="9.375" style="5" customWidth="1"/>
    <col min="21" max="25" width="2.625" style="5" customWidth="1"/>
    <col min="26" max="16384" width="9" style="5"/>
  </cols>
  <sheetData>
    <row r="1" spans="1:31" ht="87" customHeight="1" x14ac:dyDescent="0.15">
      <c r="B1" s="82" t="str">
        <f>IF(nYoushiki=1,"様式1",IF(nYoushiki=2,"様式2",""))</f>
        <v>様式1</v>
      </c>
      <c r="C1" s="83"/>
      <c r="D1" s="110" t="s">
        <v>208</v>
      </c>
      <c r="E1" s="111"/>
      <c r="F1" s="111"/>
      <c r="G1" s="111"/>
      <c r="H1" s="111"/>
      <c r="I1" s="111"/>
      <c r="J1" s="112" t="s">
        <v>244</v>
      </c>
      <c r="K1" s="112"/>
      <c r="L1" s="33"/>
      <c r="M1" s="105" t="s">
        <v>184</v>
      </c>
      <c r="N1" s="106"/>
      <c r="O1" s="106"/>
      <c r="P1" s="106"/>
      <c r="Q1" s="106"/>
      <c r="R1" s="106"/>
      <c r="S1" s="106"/>
      <c r="T1" s="106"/>
    </row>
    <row r="2" spans="1:31" ht="16.149999999999999" customHeight="1" x14ac:dyDescent="0.15">
      <c r="B2" s="83"/>
      <c r="C2" s="83"/>
      <c r="D2" s="111"/>
      <c r="E2" s="111"/>
      <c r="F2" s="111"/>
      <c r="G2" s="111"/>
      <c r="H2" s="111"/>
      <c r="I2" s="111"/>
      <c r="J2" s="83"/>
      <c r="K2" s="83"/>
      <c r="L2" s="34" t="str">
        <f>IF(M2="","","&lt;--")</f>
        <v/>
      </c>
      <c r="M2" s="35"/>
      <c r="N2" s="35"/>
      <c r="O2" s="35"/>
      <c r="P2" s="35"/>
      <c r="Q2" s="35"/>
      <c r="R2" s="35"/>
      <c r="S2" s="35"/>
      <c r="T2" s="35"/>
    </row>
    <row r="3" spans="1:31" x14ac:dyDescent="0.15">
      <c r="B3" s="113" t="s">
        <v>213</v>
      </c>
      <c r="C3" s="113"/>
      <c r="D3" s="113"/>
      <c r="E3" s="113"/>
      <c r="F3" s="83"/>
      <c r="G3" s="83"/>
      <c r="H3" s="83"/>
      <c r="I3" s="83"/>
      <c r="J3" s="83"/>
      <c r="K3" s="83"/>
      <c r="L3" s="33" t="s">
        <v>8</v>
      </c>
      <c r="M3" s="459" t="s">
        <v>200</v>
      </c>
      <c r="N3" s="460"/>
      <c r="O3" s="460"/>
      <c r="P3" s="460"/>
      <c r="Q3" s="460"/>
      <c r="R3" s="460"/>
      <c r="S3" s="460"/>
      <c r="T3" s="460"/>
    </row>
    <row r="4" spans="1:31" x14ac:dyDescent="0.15">
      <c r="B4" s="83"/>
      <c r="C4" s="83"/>
      <c r="D4" s="83"/>
      <c r="E4" s="83"/>
      <c r="F4" s="83"/>
      <c r="G4" s="83"/>
      <c r="H4" s="83"/>
      <c r="I4" s="83"/>
      <c r="J4" s="83"/>
      <c r="K4" s="84"/>
      <c r="L4" s="33"/>
      <c r="M4" s="36"/>
      <c r="N4" s="36"/>
      <c r="O4" s="36"/>
      <c r="P4" s="36"/>
      <c r="Q4" s="36"/>
      <c r="R4" s="36"/>
      <c r="S4" s="36"/>
      <c r="T4" s="36"/>
    </row>
    <row r="5" spans="1:31" ht="17.25" customHeight="1" x14ac:dyDescent="0.15">
      <c r="B5" s="114" t="str">
        <f>IF(nKenShu=2,"―",IF(nKenShu=5,"NICT 受付・確認","計画確認"))</f>
        <v>―</v>
      </c>
      <c r="C5" s="114"/>
      <c r="D5" s="114"/>
      <c r="E5" s="115" t="str">
        <f>IF(nKenShu=2,"―",IF(nKenShu=5,"研究所長等","取扱責任者　　(研究所長等)"))</f>
        <v>―</v>
      </c>
      <c r="F5" s="70" t="str">
        <f>IF(nKenShu=2,"―","氏名")</f>
        <v>―</v>
      </c>
      <c r="G5" s="117" t="str">
        <f>IF(nKenShu=2,"","○○　○○ ")</f>
        <v/>
      </c>
      <c r="H5" s="117"/>
      <c r="I5" s="117"/>
      <c r="J5" s="117"/>
      <c r="K5" s="117"/>
      <c r="L5" s="90" t="s">
        <v>8</v>
      </c>
      <c r="M5" s="135" t="str">
        <f>IF(nKenShu=2,"記載は不要です。",IF(nKenShu=5,"NICTにて記載します。","様式提出ごとに確認・承認が必要です。"))</f>
        <v>記載は不要です。</v>
      </c>
      <c r="N5" s="135"/>
      <c r="O5" s="135"/>
      <c r="P5" s="135"/>
      <c r="Q5" s="135"/>
      <c r="R5" s="135"/>
      <c r="S5" s="135"/>
      <c r="T5" s="135"/>
    </row>
    <row r="6" spans="1:31" x14ac:dyDescent="0.15">
      <c r="B6" s="114"/>
      <c r="C6" s="114"/>
      <c r="D6" s="114"/>
      <c r="E6" s="116"/>
      <c r="F6" s="71" t="str">
        <f>IF(nKenShu=2,"―","確認日（年月日）")</f>
        <v>―</v>
      </c>
      <c r="G6" s="136" t="str">
        <f>IF(nKenShu=2,"","○○○○年○○月○○日")</f>
        <v/>
      </c>
      <c r="H6" s="136"/>
      <c r="I6" s="136"/>
      <c r="J6" s="136"/>
      <c r="K6" s="136"/>
      <c r="L6" s="90" t="s">
        <v>8</v>
      </c>
      <c r="M6" s="135" t="str">
        <f>IF(nKenShu=2,"記載は不要です。",IF(nKenShu=5,"NICTにて記載します。","様式提出ごとに確認・承認が必要です。"))</f>
        <v>記載は不要です。</v>
      </c>
      <c r="N6" s="135"/>
      <c r="O6" s="135"/>
      <c r="P6" s="135"/>
      <c r="Q6" s="135"/>
      <c r="R6" s="135"/>
      <c r="S6" s="135"/>
      <c r="T6" s="135"/>
    </row>
    <row r="7" spans="1:31" x14ac:dyDescent="0.15">
      <c r="B7" s="114"/>
      <c r="C7" s="114"/>
      <c r="D7" s="114"/>
      <c r="E7" s="115" t="str">
        <f>IF(nKenShu=2,"―",IF(nKenShu=5,"研究室長等","取扱管理者　（研究室長）"))</f>
        <v>―</v>
      </c>
      <c r="F7" s="70" t="str">
        <f>IF(nKenShu=2,"―","氏名")</f>
        <v>―</v>
      </c>
      <c r="G7" s="137" t="str">
        <f>IF(nKenShu=2,"","○○　○○ ")</f>
        <v/>
      </c>
      <c r="H7" s="137"/>
      <c r="I7" s="137"/>
      <c r="J7" s="137"/>
      <c r="K7" s="137"/>
      <c r="L7" s="90" t="s">
        <v>8</v>
      </c>
      <c r="M7" s="135" t="str">
        <f>IF(nKenShu=2,"記載は不要です。",IF(nKenShu=5,"NICTにて記載します。","様式提出ごとに確認・承認が必要です。"))</f>
        <v>記載は不要です。</v>
      </c>
      <c r="N7" s="135"/>
      <c r="O7" s="135"/>
      <c r="P7" s="135"/>
      <c r="Q7" s="135"/>
      <c r="R7" s="135"/>
      <c r="S7" s="135"/>
      <c r="T7" s="135"/>
    </row>
    <row r="8" spans="1:31" x14ac:dyDescent="0.15">
      <c r="B8" s="114"/>
      <c r="C8" s="114"/>
      <c r="D8" s="114"/>
      <c r="E8" s="116"/>
      <c r="F8" s="71" t="str">
        <f>IF(nKenShu=2,"―","確認日（年月日）")</f>
        <v>―</v>
      </c>
      <c r="G8" s="136" t="str">
        <f>IF(nKenShu=2,"","○○○○年○○月○○日")</f>
        <v/>
      </c>
      <c r="H8" s="136"/>
      <c r="I8" s="136"/>
      <c r="J8" s="136"/>
      <c r="K8" s="136"/>
      <c r="L8" s="90" t="s">
        <v>8</v>
      </c>
      <c r="M8" s="135" t="str">
        <f>IF(nKenShu=2,"記載は不要です。",IF(nKenShu=5,"NICTにて記載します。","様式提出ごとに確認・承認が必要です。"))</f>
        <v>記載は不要です。</v>
      </c>
      <c r="N8" s="135"/>
      <c r="O8" s="135"/>
      <c r="P8" s="135"/>
      <c r="Q8" s="135"/>
      <c r="R8" s="135"/>
      <c r="S8" s="135"/>
      <c r="T8" s="135"/>
      <c r="AE8" s="24"/>
    </row>
    <row r="9" spans="1:31" ht="36.75" customHeight="1" x14ac:dyDescent="0.15">
      <c r="A9" s="24"/>
      <c r="B9" s="118" t="s">
        <v>19</v>
      </c>
      <c r="C9" s="119"/>
      <c r="D9" s="120"/>
      <c r="E9" s="121"/>
      <c r="F9" s="122"/>
      <c r="G9" s="122"/>
      <c r="H9" s="122"/>
      <c r="I9" s="122"/>
      <c r="J9" s="122"/>
      <c r="K9" s="123"/>
      <c r="L9" s="37" t="str">
        <f>IF(M9="","","&lt;--")</f>
        <v>&lt;--</v>
      </c>
      <c r="M9" s="124" t="str">
        <f>IF(nKenShu=2,"記載は不要です（事務局が記載します）。",IF(nYoushiki=1,"記載は不要です。",IF(nYoushiki=2,comtKenKaiKadaiId0,"")))</f>
        <v>記載は不要です（事務局が記載します）。</v>
      </c>
      <c r="N9" s="124"/>
      <c r="O9" s="124"/>
      <c r="P9" s="124"/>
      <c r="Q9" s="124"/>
      <c r="R9" s="124"/>
      <c r="S9" s="124"/>
      <c r="T9" s="124"/>
      <c r="U9" s="28"/>
      <c r="V9" s="28"/>
      <c r="W9" s="28"/>
      <c r="X9" s="28"/>
      <c r="Y9" s="28"/>
      <c r="Z9" s="28"/>
      <c r="AA9" s="28"/>
    </row>
    <row r="10" spans="1:31" ht="53.25" customHeight="1" x14ac:dyDescent="0.15">
      <c r="B10" s="125" t="s">
        <v>185</v>
      </c>
      <c r="C10" s="126"/>
      <c r="D10" s="127"/>
      <c r="E10" s="127"/>
      <c r="F10" s="127"/>
      <c r="G10" s="127"/>
      <c r="H10" s="127"/>
      <c r="I10" s="127"/>
      <c r="J10" s="127"/>
      <c r="K10" s="128"/>
      <c r="L10" s="38"/>
      <c r="M10" s="124"/>
      <c r="N10" s="124"/>
      <c r="O10" s="124"/>
      <c r="P10" s="124"/>
      <c r="Q10" s="124"/>
      <c r="R10" s="124"/>
      <c r="S10" s="124"/>
      <c r="T10" s="124"/>
      <c r="U10" s="28"/>
      <c r="V10" s="28"/>
      <c r="W10" s="28"/>
      <c r="X10" s="28"/>
      <c r="Y10" s="28"/>
      <c r="Z10" s="28"/>
      <c r="AA10" s="28"/>
      <c r="AB10" s="66"/>
    </row>
    <row r="11" spans="1:31" ht="24" customHeight="1" x14ac:dyDescent="0.15">
      <c r="B11" s="129" t="s">
        <v>41</v>
      </c>
      <c r="C11" s="129"/>
      <c r="D11" s="129"/>
      <c r="E11" s="130">
        <v>44986</v>
      </c>
      <c r="F11" s="131"/>
      <c r="G11" s="131"/>
      <c r="H11" s="132">
        <f>IF($E$11="","",$E$11)</f>
        <v>44986</v>
      </c>
      <c r="I11" s="133"/>
      <c r="J11" s="133"/>
      <c r="K11" s="133"/>
      <c r="L11" s="90" t="s">
        <v>8</v>
      </c>
      <c r="M11" s="134" t="s">
        <v>150</v>
      </c>
      <c r="N11" s="134"/>
      <c r="O11" s="134"/>
      <c r="P11" s="134"/>
      <c r="Q11" s="134"/>
      <c r="R11" s="134"/>
      <c r="S11" s="134"/>
      <c r="T11" s="134"/>
      <c r="U11" s="28"/>
      <c r="V11" s="28"/>
      <c r="W11" s="28"/>
      <c r="X11" s="28"/>
      <c r="Y11" s="28"/>
      <c r="Z11" s="28"/>
      <c r="AA11" s="28"/>
    </row>
    <row r="12" spans="1:31" ht="27.75" customHeight="1" thickBot="1" x14ac:dyDescent="0.2">
      <c r="A12" s="24"/>
      <c r="B12" s="83"/>
      <c r="C12" s="83"/>
      <c r="D12" s="83"/>
      <c r="E12" s="83"/>
      <c r="F12" s="83"/>
      <c r="G12" s="83"/>
      <c r="H12" s="83"/>
      <c r="I12" s="83"/>
      <c r="J12" s="83"/>
      <c r="K12" s="83"/>
      <c r="L12" s="39"/>
      <c r="M12" s="17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171"/>
      <c r="O12" s="171"/>
      <c r="P12" s="171"/>
      <c r="Q12" s="171"/>
      <c r="R12" s="171"/>
      <c r="S12" s="171"/>
      <c r="T12" s="171"/>
      <c r="U12" s="28"/>
      <c r="V12" s="28"/>
      <c r="W12" s="28"/>
      <c r="X12" s="28"/>
      <c r="Y12" s="28"/>
      <c r="Z12" s="28"/>
      <c r="AA12" s="28"/>
    </row>
    <row r="13" spans="1:31" ht="60" customHeight="1" thickBot="1" x14ac:dyDescent="0.2">
      <c r="B13" s="155" t="str">
        <f>IF(nKenShu=5,"研究課題名
（研究プロジェクトテーマ名）",IF(nKenShu=4,"研究開発課題名
（共同研究契約書の研究題目）","研究開発課題名"))</f>
        <v>研究開発課題名</v>
      </c>
      <c r="C13" s="156"/>
      <c r="D13" s="157"/>
      <c r="E13" s="158" t="s">
        <v>215</v>
      </c>
      <c r="F13" s="159"/>
      <c r="G13" s="159"/>
      <c r="H13" s="159"/>
      <c r="I13" s="159"/>
      <c r="J13" s="159"/>
      <c r="K13" s="160"/>
      <c r="L13" s="90" t="str">
        <f>IF(M12="","","&lt;--")</f>
        <v>&lt;--</v>
      </c>
      <c r="M13" s="171"/>
      <c r="N13" s="171"/>
      <c r="O13" s="171"/>
      <c r="P13" s="171"/>
      <c r="Q13" s="171"/>
      <c r="R13" s="171"/>
      <c r="S13" s="171"/>
      <c r="T13" s="171"/>
      <c r="U13" s="28"/>
      <c r="V13" s="28"/>
      <c r="W13" s="28"/>
      <c r="X13" s="28"/>
      <c r="Y13" s="28"/>
      <c r="Z13" s="28"/>
    </row>
    <row r="14" spans="1:31" ht="34.15" customHeight="1" x14ac:dyDescent="0.15">
      <c r="B14" s="95" t="s">
        <v>21</v>
      </c>
      <c r="C14" s="91"/>
      <c r="D14" s="161" t="s">
        <v>214</v>
      </c>
      <c r="E14" s="162"/>
      <c r="F14" s="162"/>
      <c r="G14" s="162"/>
      <c r="H14" s="162"/>
      <c r="I14" s="162"/>
      <c r="J14" s="162"/>
      <c r="K14" s="163"/>
      <c r="L14" s="33" t="s">
        <v>8</v>
      </c>
      <c r="M14" s="459" t="s">
        <v>199</v>
      </c>
      <c r="N14" s="460"/>
      <c r="O14" s="460"/>
      <c r="P14" s="460"/>
      <c r="Q14" s="460"/>
      <c r="R14" s="460"/>
      <c r="S14" s="460"/>
      <c r="T14" s="460"/>
      <c r="U14" s="28"/>
      <c r="V14" s="28"/>
      <c r="W14" s="28"/>
      <c r="X14" s="28"/>
      <c r="Y14" s="28"/>
      <c r="Z14" s="28"/>
    </row>
    <row r="15" spans="1:31" ht="27" customHeight="1" x14ac:dyDescent="0.15">
      <c r="B15" s="16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165"/>
      <c r="D15" s="166"/>
      <c r="E15" s="167" t="s">
        <v>215</v>
      </c>
      <c r="F15" s="168"/>
      <c r="G15" s="168"/>
      <c r="H15" s="168"/>
      <c r="I15" s="168"/>
      <c r="J15" s="168"/>
      <c r="K15" s="169"/>
      <c r="L15" s="90" t="str">
        <f>IF(M15="","","&lt;--")</f>
        <v>&lt;--</v>
      </c>
      <c r="M15" s="170" t="str">
        <f>IF(nYoushiki=0,comtKenCountParty3,IF(nKenShu=1,comtKenCountParty0,IF(nKenShu=2,IF(nYoushiki=1,comtKenCountParty1,IF(nYoushiki=2,comtKenCountParty2,"")),"")))</f>
        <v>提案者（代表提案者、共同提案者）の研究機関名をすべて記載してください。</v>
      </c>
      <c r="N15" s="170"/>
      <c r="O15" s="170"/>
      <c r="P15" s="170"/>
      <c r="Q15" s="170"/>
      <c r="R15" s="170"/>
      <c r="S15" s="170"/>
      <c r="T15" s="170"/>
      <c r="U15" s="28"/>
      <c r="V15" s="28"/>
      <c r="W15" s="28"/>
      <c r="X15" s="28"/>
      <c r="Y15" s="28"/>
      <c r="Z15" s="28"/>
    </row>
    <row r="16" spans="1:31" ht="24" customHeight="1" x14ac:dyDescent="0.15">
      <c r="B16" s="138" t="s">
        <v>20</v>
      </c>
      <c r="C16" s="139"/>
      <c r="D16" s="140"/>
      <c r="E16" s="74" t="s">
        <v>0</v>
      </c>
      <c r="F16" s="144">
        <v>44986</v>
      </c>
      <c r="G16" s="145"/>
      <c r="H16" s="146">
        <f>IF($F$16="","",$F$16)</f>
        <v>44986</v>
      </c>
      <c r="I16" s="146"/>
      <c r="J16" s="146"/>
      <c r="K16" s="147"/>
      <c r="L16" s="148" t="str">
        <f>IF(M16="","","&lt;--")</f>
        <v>&lt;--</v>
      </c>
      <c r="M16" s="150"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150"/>
      <c r="O16" s="150"/>
      <c r="P16" s="150"/>
      <c r="Q16" s="150"/>
      <c r="R16" s="150"/>
      <c r="S16" s="150"/>
      <c r="T16" s="150"/>
    </row>
    <row r="17" spans="1:22" ht="24" customHeight="1" x14ac:dyDescent="0.15">
      <c r="B17" s="141"/>
      <c r="C17" s="142"/>
      <c r="D17" s="143"/>
      <c r="E17" s="74" t="s">
        <v>1</v>
      </c>
      <c r="F17" s="151">
        <v>45596</v>
      </c>
      <c r="G17" s="152"/>
      <c r="H17" s="153">
        <f>IF($F$17="","",$F$17)</f>
        <v>45596</v>
      </c>
      <c r="I17" s="153"/>
      <c r="J17" s="153"/>
      <c r="K17" s="154"/>
      <c r="L17" s="149"/>
      <c r="M17" s="150"/>
      <c r="N17" s="150"/>
      <c r="O17" s="150"/>
      <c r="P17" s="150"/>
      <c r="Q17" s="150"/>
      <c r="R17" s="150"/>
      <c r="S17" s="150"/>
      <c r="T17" s="150"/>
    </row>
    <row r="18" spans="1:22" ht="51" customHeight="1" x14ac:dyDescent="0.15">
      <c r="B18" s="172" t="s">
        <v>17</v>
      </c>
      <c r="C18" s="190"/>
      <c r="D18" s="89" t="s">
        <v>46</v>
      </c>
      <c r="E18" s="193" t="s">
        <v>215</v>
      </c>
      <c r="F18" s="194"/>
      <c r="G18" s="194"/>
      <c r="H18" s="194"/>
      <c r="I18" s="194"/>
      <c r="J18" s="194"/>
      <c r="K18" s="195"/>
      <c r="L18" s="148" t="str">
        <f>IF(M18="","","&lt;--")</f>
        <v/>
      </c>
      <c r="M18" s="150" t="str">
        <f>IF(nKenShu=3,comtToriTantou1,IF(nKenShu=5,comtToriTantou2,""))</f>
        <v/>
      </c>
      <c r="N18" s="150"/>
      <c r="O18" s="150"/>
      <c r="P18" s="150"/>
      <c r="Q18" s="150"/>
      <c r="R18" s="150"/>
      <c r="S18" s="150"/>
      <c r="T18" s="150"/>
    </row>
    <row r="19" spans="1:22" ht="24" customHeight="1" x14ac:dyDescent="0.15">
      <c r="B19" s="174"/>
      <c r="C19" s="191"/>
      <c r="D19" s="89" t="s">
        <v>47</v>
      </c>
      <c r="E19" s="196" t="s">
        <v>215</v>
      </c>
      <c r="F19" s="197"/>
      <c r="G19" s="197"/>
      <c r="H19" s="197"/>
      <c r="I19" s="197"/>
      <c r="J19" s="197"/>
      <c r="K19" s="198"/>
      <c r="L19" s="148"/>
      <c r="M19" s="150"/>
      <c r="N19" s="150"/>
      <c r="O19" s="150"/>
      <c r="P19" s="150"/>
      <c r="Q19" s="150"/>
      <c r="R19" s="150"/>
      <c r="S19" s="150"/>
      <c r="T19" s="150"/>
    </row>
    <row r="20" spans="1:22" ht="24" customHeight="1" x14ac:dyDescent="0.15">
      <c r="B20" s="176"/>
      <c r="C20" s="192"/>
      <c r="D20" s="89" t="s">
        <v>48</v>
      </c>
      <c r="E20" s="488" t="s">
        <v>216</v>
      </c>
      <c r="F20" s="489"/>
      <c r="G20" s="489"/>
      <c r="H20" s="489"/>
      <c r="I20" s="489"/>
      <c r="J20" s="489"/>
      <c r="K20" s="490"/>
      <c r="L20" s="148"/>
      <c r="M20" s="150"/>
      <c r="N20" s="150"/>
      <c r="O20" s="150"/>
      <c r="P20" s="150"/>
      <c r="Q20" s="150"/>
      <c r="R20" s="150"/>
      <c r="S20" s="150"/>
      <c r="T20" s="150"/>
    </row>
    <row r="21" spans="1:22" ht="90.75" customHeight="1" x14ac:dyDescent="0.15">
      <c r="B21" s="172" t="s">
        <v>186</v>
      </c>
      <c r="C21" s="173"/>
      <c r="D21" s="178" t="s">
        <v>187</v>
      </c>
      <c r="E21" s="180" t="s">
        <v>215</v>
      </c>
      <c r="F21" s="181"/>
      <c r="G21" s="181"/>
      <c r="H21" s="181"/>
      <c r="I21" s="181"/>
      <c r="J21" s="181"/>
      <c r="K21" s="182"/>
      <c r="L21" s="90"/>
      <c r="M21" s="92"/>
      <c r="N21" s="92"/>
      <c r="O21" s="92"/>
      <c r="P21" s="92"/>
      <c r="Q21" s="92"/>
      <c r="R21" s="92"/>
      <c r="S21" s="92"/>
      <c r="T21" s="92"/>
    </row>
    <row r="22" spans="1:22" ht="138" customHeight="1" x14ac:dyDescent="0.15">
      <c r="B22" s="174"/>
      <c r="C22" s="175"/>
      <c r="D22" s="179"/>
      <c r="E22" s="183"/>
      <c r="F22" s="184"/>
      <c r="G22" s="184"/>
      <c r="H22" s="184"/>
      <c r="I22" s="184"/>
      <c r="J22" s="184"/>
      <c r="K22" s="185"/>
      <c r="L22" s="37" t="str">
        <f>IF(M22="","","&lt;--")</f>
        <v>&lt;--</v>
      </c>
      <c r="M22" s="186" t="str">
        <f>IF(nKenShu=2,comtKenMokuteki0,IF(nKenShu=5,comtKenMokuteki1,""))</f>
        <v>委託研究計画書における研究概要文を流用いただいても結構です。</v>
      </c>
      <c r="N22" s="186"/>
      <c r="O22" s="186"/>
      <c r="P22" s="186"/>
      <c r="Q22" s="186"/>
      <c r="R22" s="186"/>
      <c r="S22" s="186"/>
      <c r="T22" s="186"/>
    </row>
    <row r="23" spans="1:22" ht="178.5" customHeight="1" x14ac:dyDescent="0.15">
      <c r="B23" s="176"/>
      <c r="C23" s="177"/>
      <c r="D23" s="96" t="s">
        <v>75</v>
      </c>
      <c r="E23" s="187" t="s">
        <v>215</v>
      </c>
      <c r="F23" s="188"/>
      <c r="G23" s="188"/>
      <c r="H23" s="188"/>
      <c r="I23" s="188"/>
      <c r="J23" s="188"/>
      <c r="K23" s="189"/>
      <c r="L23" s="90" t="s">
        <v>8</v>
      </c>
      <c r="M23" s="17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171"/>
      <c r="O23" s="171"/>
      <c r="P23" s="171"/>
      <c r="Q23" s="171"/>
      <c r="R23" s="171"/>
      <c r="S23" s="171"/>
      <c r="T23" s="171"/>
    </row>
    <row r="24" spans="1:22" s="26" customFormat="1" ht="27" customHeight="1" thickBot="1" x14ac:dyDescent="0.2">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
      <c r="B25" s="213" t="s">
        <v>76</v>
      </c>
      <c r="C25" s="214"/>
      <c r="D25" s="215"/>
      <c r="E25" s="216" t="s">
        <v>215</v>
      </c>
      <c r="F25" s="217"/>
      <c r="G25" s="217"/>
      <c r="H25" s="217"/>
      <c r="I25" s="217"/>
      <c r="J25" s="217"/>
      <c r="K25" s="218"/>
      <c r="L25" s="90" t="s">
        <v>9</v>
      </c>
      <c r="M25" s="208" t="s">
        <v>156</v>
      </c>
      <c r="N25" s="208"/>
      <c r="O25" s="208"/>
      <c r="P25" s="208"/>
      <c r="Q25" s="208"/>
      <c r="R25" s="208"/>
      <c r="S25" s="208"/>
      <c r="T25" s="208"/>
    </row>
    <row r="26" spans="1:22" s="26" customFormat="1" ht="79.900000000000006" customHeight="1" x14ac:dyDescent="0.15">
      <c r="B26" s="176" t="s">
        <v>188</v>
      </c>
      <c r="C26" s="219"/>
      <c r="D26" s="220"/>
      <c r="E26" s="221" t="s">
        <v>217</v>
      </c>
      <c r="F26" s="221"/>
      <c r="G26" s="222" t="s">
        <v>10</v>
      </c>
      <c r="H26" s="222"/>
      <c r="I26" s="222"/>
      <c r="J26" s="222"/>
      <c r="K26" s="223"/>
      <c r="L26" s="40"/>
      <c r="M26" s="41"/>
      <c r="N26" s="41"/>
      <c r="O26" s="41"/>
      <c r="P26" s="41"/>
      <c r="Q26" s="41"/>
      <c r="R26" s="41"/>
      <c r="S26" s="41"/>
      <c r="T26" s="41"/>
    </row>
    <row r="27" spans="1:22" s="26" customFormat="1" ht="137.25" customHeight="1" x14ac:dyDescent="0.15">
      <c r="B27" s="202" t="s">
        <v>22</v>
      </c>
      <c r="C27" s="203"/>
      <c r="D27" s="204"/>
      <c r="E27" s="205" t="s">
        <v>215</v>
      </c>
      <c r="F27" s="206"/>
      <c r="G27" s="206"/>
      <c r="H27" s="206"/>
      <c r="I27" s="206"/>
      <c r="J27" s="206"/>
      <c r="K27" s="207"/>
      <c r="L27" s="90" t="s">
        <v>9</v>
      </c>
      <c r="M27" s="208" t="s">
        <v>142</v>
      </c>
      <c r="N27" s="208"/>
      <c r="O27" s="208"/>
      <c r="P27" s="208"/>
      <c r="Q27" s="208"/>
      <c r="R27" s="208"/>
      <c r="S27" s="208"/>
      <c r="T27" s="208"/>
    </row>
    <row r="28" spans="1:22" ht="133.5" customHeight="1" x14ac:dyDescent="0.15">
      <c r="B28" s="125" t="s">
        <v>189</v>
      </c>
      <c r="C28" s="126"/>
      <c r="D28" s="127"/>
      <c r="E28" s="127"/>
      <c r="F28" s="127"/>
      <c r="G28" s="127"/>
      <c r="H28" s="127"/>
      <c r="I28" s="127"/>
      <c r="J28" s="127"/>
      <c r="K28" s="128"/>
      <c r="L28" s="90"/>
      <c r="M28" s="209" t="s">
        <v>143</v>
      </c>
      <c r="N28" s="209"/>
      <c r="O28" s="209"/>
      <c r="P28" s="209"/>
      <c r="Q28" s="209"/>
      <c r="R28" s="209"/>
      <c r="S28" s="209"/>
      <c r="T28" s="209"/>
    </row>
    <row r="29" spans="1:22" ht="27" customHeight="1" x14ac:dyDescent="0.15">
      <c r="A29" s="24"/>
      <c r="B29" s="88"/>
      <c r="C29" s="88"/>
      <c r="D29" s="88"/>
      <c r="E29" s="88"/>
      <c r="F29" s="88"/>
      <c r="G29" s="88"/>
      <c r="H29" s="88"/>
      <c r="I29" s="88"/>
      <c r="J29" s="88"/>
      <c r="K29" s="88"/>
      <c r="L29" s="33"/>
      <c r="M29" s="36"/>
      <c r="N29" s="36"/>
      <c r="O29" s="36"/>
      <c r="P29" s="36"/>
      <c r="Q29" s="36"/>
      <c r="R29" s="36"/>
      <c r="S29" s="36"/>
      <c r="T29" s="36"/>
    </row>
    <row r="30" spans="1:22" ht="27" customHeight="1" x14ac:dyDescent="0.15">
      <c r="B30" s="210" t="s">
        <v>2</v>
      </c>
      <c r="C30" s="211"/>
      <c r="D30" s="211"/>
      <c r="E30" s="211"/>
      <c r="F30" s="211"/>
      <c r="G30" s="211"/>
      <c r="H30" s="211"/>
      <c r="I30" s="211"/>
      <c r="J30" s="211"/>
      <c r="K30" s="212"/>
      <c r="L30" s="38"/>
      <c r="M30" s="42"/>
      <c r="N30" s="42"/>
      <c r="O30" s="42"/>
      <c r="P30" s="42"/>
      <c r="Q30" s="42"/>
      <c r="R30" s="42"/>
      <c r="S30" s="42"/>
      <c r="T30" s="42"/>
      <c r="U30" s="67"/>
      <c r="V30" s="68"/>
    </row>
    <row r="31" spans="1:22" ht="28.15" customHeight="1" x14ac:dyDescent="0.15">
      <c r="B31" s="233" t="s">
        <v>190</v>
      </c>
      <c r="C31" s="234"/>
      <c r="D31" s="237" t="s">
        <v>102</v>
      </c>
      <c r="E31" s="238"/>
      <c r="F31" s="238"/>
      <c r="G31" s="238"/>
      <c r="H31" s="238"/>
      <c r="I31" s="238"/>
      <c r="J31" s="77" t="str">
        <f>IF(LEFT(K31,1)="選","「○」か「―」を選択 →","")</f>
        <v/>
      </c>
      <c r="K31" s="1" t="s">
        <v>218</v>
      </c>
      <c r="L31" s="148" t="s">
        <v>9</v>
      </c>
      <c r="M31" s="239" t="s">
        <v>158</v>
      </c>
      <c r="N31" s="239"/>
      <c r="O31" s="239"/>
      <c r="P31" s="239"/>
      <c r="Q31" s="239"/>
      <c r="R31" s="239"/>
      <c r="S31" s="239"/>
      <c r="T31" s="239"/>
      <c r="U31" s="67"/>
      <c r="V31" s="68"/>
    </row>
    <row r="32" spans="1:22" ht="28.15" customHeight="1" x14ac:dyDescent="0.15">
      <c r="B32" s="235"/>
      <c r="C32" s="236"/>
      <c r="D32" s="237" t="s">
        <v>157</v>
      </c>
      <c r="E32" s="238"/>
      <c r="F32" s="238"/>
      <c r="G32" s="238"/>
      <c r="H32" s="238"/>
      <c r="I32" s="238"/>
      <c r="J32" s="77" t="str">
        <f>IF(LEFT(K32,1)="選","「○」か「―」を選択 →","")</f>
        <v/>
      </c>
      <c r="K32" s="1" t="s">
        <v>219</v>
      </c>
      <c r="L32" s="148"/>
      <c r="M32" s="239"/>
      <c r="N32" s="239"/>
      <c r="O32" s="239"/>
      <c r="P32" s="239"/>
      <c r="Q32" s="239"/>
      <c r="R32" s="239"/>
      <c r="S32" s="239"/>
      <c r="T32" s="239"/>
      <c r="U32" s="67"/>
      <c r="V32" s="68"/>
    </row>
    <row r="33" spans="1:22" ht="28.15" customHeight="1" x14ac:dyDescent="0.15">
      <c r="B33" s="235"/>
      <c r="C33" s="236"/>
      <c r="D33" s="237" t="s">
        <v>42</v>
      </c>
      <c r="E33" s="238"/>
      <c r="F33" s="238"/>
      <c r="G33" s="238"/>
      <c r="H33" s="238"/>
      <c r="I33" s="238"/>
      <c r="J33" s="77" t="str">
        <f>IF(LEFT(K33,1)="選","「○」か「―」を選択 →","")</f>
        <v/>
      </c>
      <c r="K33" s="1" t="s">
        <v>219</v>
      </c>
      <c r="L33" s="148"/>
      <c r="M33" s="239"/>
      <c r="N33" s="239"/>
      <c r="O33" s="239"/>
      <c r="P33" s="239"/>
      <c r="Q33" s="239"/>
      <c r="R33" s="239"/>
      <c r="S33" s="239"/>
      <c r="T33" s="239"/>
      <c r="U33" s="67"/>
      <c r="V33" s="68"/>
    </row>
    <row r="34" spans="1:22" ht="28.15" customHeight="1" x14ac:dyDescent="0.15">
      <c r="B34" s="240" t="str">
        <f>IF(AND(K31="―",K32="―",K33="―",K34="―"),"必ず１つは「○」を
選択してください","")</f>
        <v/>
      </c>
      <c r="C34" s="241"/>
      <c r="D34" s="237" t="s">
        <v>92</v>
      </c>
      <c r="E34" s="238"/>
      <c r="F34" s="238"/>
      <c r="G34" s="238"/>
      <c r="H34" s="238"/>
      <c r="I34" s="238"/>
      <c r="J34" s="77" t="str">
        <f>IF(LEFT(K34,1)="選","「○」か「―」を選択 →","")</f>
        <v/>
      </c>
      <c r="K34" s="1" t="s">
        <v>219</v>
      </c>
      <c r="L34" s="148"/>
      <c r="M34" s="239"/>
      <c r="N34" s="239"/>
      <c r="O34" s="239"/>
      <c r="P34" s="239"/>
      <c r="Q34" s="239"/>
      <c r="R34" s="239"/>
      <c r="S34" s="239"/>
      <c r="T34" s="239"/>
      <c r="U34" s="67"/>
      <c r="V34" s="68"/>
    </row>
    <row r="35" spans="1:22" ht="159" customHeight="1" x14ac:dyDescent="0.15">
      <c r="B35" s="242" t="s">
        <v>152</v>
      </c>
      <c r="C35" s="249"/>
      <c r="D35" s="227" t="s">
        <v>209</v>
      </c>
      <c r="E35" s="250"/>
      <c r="F35" s="250"/>
      <c r="G35" s="250"/>
      <c r="H35" s="2" t="s">
        <v>220</v>
      </c>
      <c r="I35" s="81" t="str">
        <f>IF(LEFT(H35,1)="３","取得方法を記載してください",IF(LEFT(H35,1)="×","詳細を記入してください",""))</f>
        <v>取得方法を記載してください</v>
      </c>
      <c r="J35" s="251" t="s">
        <v>215</v>
      </c>
      <c r="K35" s="252"/>
      <c r="L35" s="90" t="s">
        <v>9</v>
      </c>
      <c r="M35" s="224"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24"/>
      <c r="O35" s="224"/>
      <c r="P35" s="224"/>
      <c r="Q35" s="224"/>
      <c r="R35" s="224"/>
      <c r="S35" s="224"/>
      <c r="T35" s="224"/>
      <c r="U35" s="67"/>
      <c r="V35" s="68"/>
    </row>
    <row r="36" spans="1:22" ht="56.1" customHeight="1" x14ac:dyDescent="0.15">
      <c r="B36" s="225" t="str">
        <f>IF(LEFT(K31,1)="選","",IF(K31="○","記載してください","記載は不要です"))</f>
        <v>記載してください</v>
      </c>
      <c r="C36" s="226"/>
      <c r="D36" s="227" t="s">
        <v>43</v>
      </c>
      <c r="E36" s="228"/>
      <c r="F36" s="229" t="s">
        <v>221</v>
      </c>
      <c r="G36" s="230"/>
      <c r="H36" s="230"/>
      <c r="I36" s="230"/>
      <c r="J36" s="230"/>
      <c r="K36" s="231"/>
      <c r="L36" s="90" t="str">
        <f>IF(M36="","","&lt;--")</f>
        <v>&lt;--</v>
      </c>
      <c r="M36" s="23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232"/>
      <c r="O36" s="232"/>
      <c r="P36" s="232"/>
      <c r="Q36" s="232"/>
      <c r="R36" s="232"/>
      <c r="S36" s="232"/>
      <c r="T36" s="232"/>
      <c r="U36" s="67"/>
      <c r="V36" s="68"/>
    </row>
    <row r="37" spans="1:22" ht="90" customHeight="1" x14ac:dyDescent="0.15">
      <c r="B37" s="242" t="s">
        <v>153</v>
      </c>
      <c r="C37" s="243"/>
      <c r="D37" s="227" t="s">
        <v>23</v>
      </c>
      <c r="E37" s="244"/>
      <c r="F37" s="193" t="s">
        <v>222</v>
      </c>
      <c r="G37" s="194"/>
      <c r="H37" s="194"/>
      <c r="I37" s="194"/>
      <c r="J37" s="194"/>
      <c r="K37" s="195"/>
      <c r="L37" s="90" t="str">
        <f>IF(M37="","","&lt;--")</f>
        <v>&lt;--</v>
      </c>
      <c r="M37" s="107"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107"/>
      <c r="O37" s="107"/>
      <c r="P37" s="107"/>
      <c r="Q37" s="107"/>
      <c r="R37" s="107"/>
      <c r="S37" s="107"/>
      <c r="T37" s="107"/>
      <c r="U37" s="67"/>
      <c r="V37" s="68"/>
    </row>
    <row r="38" spans="1:22" ht="108.75" customHeight="1" x14ac:dyDescent="0.15">
      <c r="B38" s="242" t="s">
        <v>154</v>
      </c>
      <c r="C38" s="245"/>
      <c r="D38" s="227" t="s">
        <v>191</v>
      </c>
      <c r="E38" s="246"/>
      <c r="F38" s="229" t="s">
        <v>223</v>
      </c>
      <c r="G38" s="247"/>
      <c r="H38" s="247"/>
      <c r="I38" s="247"/>
      <c r="J38" s="247"/>
      <c r="K38" s="248"/>
      <c r="L38" s="90" t="s">
        <v>9</v>
      </c>
      <c r="M38" s="186" t="s">
        <v>144</v>
      </c>
      <c r="N38" s="186"/>
      <c r="O38" s="186"/>
      <c r="P38" s="186"/>
      <c r="Q38" s="186"/>
      <c r="R38" s="186"/>
      <c r="S38" s="186"/>
      <c r="T38" s="186"/>
      <c r="U38" s="67"/>
      <c r="V38" s="68"/>
    </row>
    <row r="39" spans="1:22" ht="34.5" customHeight="1" x14ac:dyDescent="0.15">
      <c r="B39" s="263" t="s">
        <v>192</v>
      </c>
      <c r="C39" s="263"/>
      <c r="D39" s="263"/>
      <c r="E39" s="263"/>
      <c r="F39" s="263"/>
      <c r="G39" s="263"/>
      <c r="H39" s="263"/>
      <c r="I39" s="263"/>
      <c r="J39" s="263"/>
      <c r="K39" s="3" t="s">
        <v>68</v>
      </c>
      <c r="L39" s="33"/>
      <c r="M39" s="186"/>
      <c r="N39" s="186"/>
      <c r="O39" s="186"/>
      <c r="P39" s="186"/>
      <c r="Q39" s="186"/>
      <c r="R39" s="186"/>
      <c r="S39" s="186"/>
      <c r="T39" s="186"/>
      <c r="U39" s="68"/>
      <c r="V39" s="68"/>
    </row>
    <row r="40" spans="1:22" ht="55.5" customHeight="1" x14ac:dyDescent="0.15">
      <c r="B40" s="253" t="str">
        <f>IF(LEFT(K39,1)="選","","記載してください")</f>
        <v>記載してください</v>
      </c>
      <c r="C40" s="253"/>
      <c r="D40" s="264" t="str">
        <f>IF(OR(LEFT(K39,1)="２",LEFT(K39,1)="３"),"データを取得する国及び機関：","データを取得する地域及び機関：")</f>
        <v>データを取得する国及び機関：</v>
      </c>
      <c r="E40" s="228"/>
      <c r="F40" s="229" t="s">
        <v>224</v>
      </c>
      <c r="G40" s="265"/>
      <c r="H40" s="265"/>
      <c r="I40" s="265"/>
      <c r="J40" s="265"/>
      <c r="K40" s="266"/>
      <c r="L40" s="90" t="str">
        <f>IF(M40="","","&lt;--")</f>
        <v>&lt;--</v>
      </c>
      <c r="M40" s="171" t="str">
        <f>IF(B40="","","国ごとに、地域名・市町村及び研究機関・大学・会社・敷地等の名称を記載してください。")</f>
        <v>国ごとに、地域名・市町村及び研究機関・大学・会社・敷地等の名称を記載してください。</v>
      </c>
      <c r="N40" s="267"/>
      <c r="O40" s="267"/>
      <c r="P40" s="267"/>
      <c r="Q40" s="267"/>
      <c r="R40" s="267"/>
      <c r="S40" s="267"/>
      <c r="T40" s="267"/>
    </row>
    <row r="41" spans="1:22" ht="27.75" customHeight="1" x14ac:dyDescent="0.15">
      <c r="B41" s="253" t="str">
        <f>IF(LEFT(K39,1)="選","",IF(LEFT(K39,1)="１","記載は不要です","記載してください"))</f>
        <v>記載してください</v>
      </c>
      <c r="C41" s="253"/>
      <c r="D41" s="254" t="s">
        <v>26</v>
      </c>
      <c r="E41" s="255"/>
      <c r="F41" s="256" t="s">
        <v>215</v>
      </c>
      <c r="G41" s="257"/>
      <c r="H41" s="257"/>
      <c r="I41" s="257"/>
      <c r="J41" s="257"/>
      <c r="K41" s="258"/>
      <c r="L41" s="90" t="str">
        <f>IF(M41="","","&lt;--")</f>
        <v>&lt;--</v>
      </c>
      <c r="M41" s="186"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186"/>
      <c r="O41" s="186"/>
      <c r="P41" s="186"/>
      <c r="Q41" s="186"/>
      <c r="R41" s="186"/>
      <c r="S41" s="186"/>
      <c r="T41" s="186"/>
    </row>
    <row r="42" spans="1:22" ht="27.75" customHeight="1" x14ac:dyDescent="0.15">
      <c r="B42" s="253"/>
      <c r="C42" s="253"/>
      <c r="D42" s="259" t="s">
        <v>27</v>
      </c>
      <c r="E42" s="255"/>
      <c r="F42" s="256" t="s">
        <v>215</v>
      </c>
      <c r="G42" s="257"/>
      <c r="H42" s="257"/>
      <c r="I42" s="257"/>
      <c r="J42" s="257"/>
      <c r="K42" s="258"/>
      <c r="L42" s="90"/>
      <c r="M42" s="186"/>
      <c r="N42" s="186"/>
      <c r="O42" s="186"/>
      <c r="P42" s="186"/>
      <c r="Q42" s="186"/>
      <c r="R42" s="186"/>
      <c r="S42" s="186"/>
      <c r="T42" s="186"/>
    </row>
    <row r="43" spans="1:22" ht="27.75" customHeight="1" x14ac:dyDescent="0.15">
      <c r="A43" s="24"/>
      <c r="B43" s="253"/>
      <c r="C43" s="253"/>
      <c r="D43" s="259" t="s">
        <v>28</v>
      </c>
      <c r="E43" s="260"/>
      <c r="F43" s="261"/>
      <c r="G43" s="261"/>
      <c r="H43" s="261"/>
      <c r="I43" s="261"/>
      <c r="J43" s="262"/>
      <c r="K43" s="3" t="s">
        <v>218</v>
      </c>
      <c r="L43" s="90"/>
      <c r="M43" s="36"/>
      <c r="N43" s="36"/>
      <c r="O43" s="36"/>
      <c r="P43" s="36"/>
      <c r="Q43" s="36"/>
      <c r="R43" s="36"/>
      <c r="S43" s="36"/>
      <c r="T43" s="36"/>
      <c r="U43" s="68"/>
      <c r="V43" s="68"/>
    </row>
    <row r="44" spans="1:22" ht="27.75" customHeight="1" x14ac:dyDescent="0.15">
      <c r="A44" s="24"/>
      <c r="B44" s="268"/>
      <c r="C44" s="268"/>
      <c r="D44" s="268"/>
      <c r="E44" s="268"/>
      <c r="F44" s="268"/>
      <c r="G44" s="268"/>
      <c r="H44" s="268"/>
      <c r="I44" s="268"/>
      <c r="J44" s="268"/>
      <c r="K44" s="268"/>
      <c r="L44" s="43"/>
      <c r="M44" s="36"/>
      <c r="N44" s="92"/>
      <c r="O44" s="92"/>
      <c r="P44" s="92"/>
      <c r="Q44" s="92"/>
      <c r="R44" s="92"/>
      <c r="S44" s="92"/>
      <c r="T44" s="92"/>
      <c r="U44" s="68"/>
      <c r="V44" s="68"/>
    </row>
    <row r="45" spans="1:22" ht="27" customHeight="1" x14ac:dyDescent="0.15">
      <c r="B45" s="269" t="s">
        <v>59</v>
      </c>
      <c r="C45" s="270"/>
      <c r="D45" s="270"/>
      <c r="E45" s="270"/>
      <c r="F45" s="270"/>
      <c r="G45" s="270"/>
      <c r="H45" s="270"/>
      <c r="I45" s="270"/>
      <c r="J45" s="270"/>
      <c r="K45" s="271"/>
      <c r="L45" s="90"/>
      <c r="M45" s="36"/>
      <c r="N45" s="92"/>
      <c r="O45" s="92"/>
      <c r="P45" s="92"/>
      <c r="Q45" s="92"/>
      <c r="R45" s="92"/>
      <c r="S45" s="92"/>
      <c r="T45" s="92"/>
      <c r="U45" s="67"/>
      <c r="V45" s="68"/>
    </row>
    <row r="46" spans="1:22" ht="39" customHeight="1" x14ac:dyDescent="0.15">
      <c r="B46" s="263" t="s">
        <v>193</v>
      </c>
      <c r="C46" s="263"/>
      <c r="D46" s="263"/>
      <c r="E46" s="263"/>
      <c r="F46" s="263"/>
      <c r="G46" s="263"/>
      <c r="H46" s="263"/>
      <c r="I46" s="263"/>
      <c r="J46" s="263"/>
      <c r="K46" s="3" t="s">
        <v>225</v>
      </c>
      <c r="L46" s="90"/>
      <c r="M46" s="36"/>
      <c r="N46" s="92"/>
      <c r="O46" s="92"/>
      <c r="P46" s="92"/>
      <c r="Q46" s="92"/>
      <c r="R46" s="92"/>
      <c r="S46" s="92"/>
      <c r="T46" s="92"/>
      <c r="U46" s="67"/>
      <c r="V46" s="68"/>
    </row>
    <row r="47" spans="1:22" ht="36.75" customHeight="1" x14ac:dyDescent="0.15">
      <c r="B47" s="272" t="str">
        <f>IF(LEFT(K46,1)="選","",IF(OR(LEFT(K46,1)="１",LEFT(K46,1)="３"),"記載・選択してください","記載・選択は不要です"))</f>
        <v>記載・選択してください</v>
      </c>
      <c r="C47" s="273"/>
      <c r="D47" s="278" t="s">
        <v>25</v>
      </c>
      <c r="E47" s="279"/>
      <c r="F47" s="1" t="s">
        <v>226</v>
      </c>
      <c r="G47" s="280" t="str">
        <f>IF(LEFT(F47,1)="４","取得手段を記載してください","")</f>
        <v>取得手段を記載してください</v>
      </c>
      <c r="H47" s="249"/>
      <c r="I47" s="281" t="s">
        <v>215</v>
      </c>
      <c r="J47" s="247"/>
      <c r="K47" s="248"/>
      <c r="L47" s="43"/>
      <c r="M47" s="44"/>
      <c r="N47" s="44"/>
      <c r="O47" s="44"/>
      <c r="P47" s="44"/>
      <c r="Q47" s="44"/>
      <c r="R47" s="44"/>
      <c r="S47" s="44"/>
      <c r="T47" s="44"/>
      <c r="U47" s="67"/>
      <c r="V47" s="68"/>
    </row>
    <row r="48" spans="1:22" ht="51.4" customHeight="1" x14ac:dyDescent="0.15">
      <c r="B48" s="274"/>
      <c r="C48" s="275"/>
      <c r="D48" s="282" t="s">
        <v>49</v>
      </c>
      <c r="E48" s="283"/>
      <c r="F48" s="283"/>
      <c r="G48" s="283"/>
      <c r="H48" s="283"/>
      <c r="I48" s="283"/>
      <c r="J48" s="284"/>
      <c r="K48" s="3" t="s">
        <v>218</v>
      </c>
      <c r="L48" s="43"/>
      <c r="M48" s="44"/>
      <c r="N48" s="44"/>
      <c r="O48" s="44"/>
      <c r="P48" s="44"/>
      <c r="Q48" s="44"/>
      <c r="R48" s="44"/>
      <c r="S48" s="44"/>
      <c r="T48" s="44"/>
      <c r="U48" s="67"/>
      <c r="V48" s="68"/>
    </row>
    <row r="49" spans="1:43" ht="72" customHeight="1" x14ac:dyDescent="0.15">
      <c r="B49" s="276"/>
      <c r="C49" s="277"/>
      <c r="D49" s="254" t="s">
        <v>72</v>
      </c>
      <c r="E49" s="260"/>
      <c r="F49" s="260"/>
      <c r="G49" s="260"/>
      <c r="H49" s="260"/>
      <c r="I49" s="260"/>
      <c r="J49" s="255"/>
      <c r="K49" s="3" t="s">
        <v>227</v>
      </c>
      <c r="L49" s="45"/>
      <c r="M49" s="46"/>
      <c r="N49" s="46"/>
      <c r="O49" s="46"/>
      <c r="P49" s="46"/>
      <c r="Q49" s="46"/>
      <c r="R49" s="46"/>
      <c r="S49" s="46"/>
      <c r="T49" s="46"/>
      <c r="U49" s="67"/>
      <c r="V49" s="68"/>
    </row>
    <row r="50" spans="1:43" ht="36.75" customHeight="1" x14ac:dyDescent="0.15">
      <c r="B50" s="272" t="str">
        <f>IF(LEFT(K46,1)="選","",IF(OR(LEFT(K46,1)="２",LEFT(K46,1)="３"),"記載・選択してください","記載・選択は不要です"))</f>
        <v>記載・選択してください</v>
      </c>
      <c r="C50" s="293"/>
      <c r="D50" s="278" t="s">
        <v>24</v>
      </c>
      <c r="E50" s="296"/>
      <c r="F50" s="297" t="s">
        <v>215</v>
      </c>
      <c r="G50" s="298"/>
      <c r="H50" s="298"/>
      <c r="I50" s="298"/>
      <c r="J50" s="298"/>
      <c r="K50" s="299"/>
      <c r="L50" s="90" t="str">
        <f>IF(M50="","","&lt;--")</f>
        <v>&lt;--</v>
      </c>
      <c r="M50" s="300"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300"/>
      <c r="O50" s="300"/>
      <c r="P50" s="300"/>
      <c r="Q50" s="300"/>
      <c r="R50" s="300"/>
      <c r="S50" s="300"/>
      <c r="T50" s="300"/>
      <c r="U50" s="67"/>
      <c r="V50" s="68"/>
    </row>
    <row r="51" spans="1:43" ht="36" customHeight="1" x14ac:dyDescent="0.15">
      <c r="B51" s="294"/>
      <c r="C51" s="295"/>
      <c r="D51" s="259" t="s">
        <v>11</v>
      </c>
      <c r="E51" s="261"/>
      <c r="F51" s="261"/>
      <c r="G51" s="261"/>
      <c r="H51" s="261"/>
      <c r="I51" s="261"/>
      <c r="J51" s="262"/>
      <c r="K51" s="3" t="s">
        <v>218</v>
      </c>
      <c r="L51" s="45"/>
      <c r="M51" s="300"/>
      <c r="N51" s="300"/>
      <c r="O51" s="300"/>
      <c r="P51" s="300"/>
      <c r="Q51" s="300"/>
      <c r="R51" s="300"/>
      <c r="S51" s="300"/>
      <c r="T51" s="300"/>
      <c r="U51" s="67"/>
      <c r="V51" s="68"/>
    </row>
    <row r="52" spans="1:43" ht="27.75" customHeight="1" x14ac:dyDescent="0.15">
      <c r="A52" s="24"/>
      <c r="B52" s="304"/>
      <c r="C52" s="304"/>
      <c r="D52" s="304"/>
      <c r="E52" s="304"/>
      <c r="F52" s="304"/>
      <c r="G52" s="304"/>
      <c r="H52" s="304"/>
      <c r="I52" s="304"/>
      <c r="J52" s="304"/>
      <c r="K52" s="304"/>
      <c r="L52" s="43"/>
      <c r="M52" s="300"/>
      <c r="N52" s="300"/>
      <c r="O52" s="300"/>
      <c r="P52" s="300"/>
      <c r="Q52" s="300"/>
      <c r="R52" s="300"/>
      <c r="S52" s="300"/>
      <c r="T52" s="300"/>
      <c r="U52" s="68"/>
      <c r="V52" s="68"/>
    </row>
    <row r="53" spans="1:43" ht="26.1" customHeight="1" x14ac:dyDescent="0.15">
      <c r="B53" s="301" t="s">
        <v>3</v>
      </c>
      <c r="C53" s="302" t="s">
        <v>3</v>
      </c>
      <c r="D53" s="302"/>
      <c r="E53" s="302"/>
      <c r="F53" s="302"/>
      <c r="G53" s="302"/>
      <c r="H53" s="302"/>
      <c r="I53" s="302"/>
      <c r="J53" s="302"/>
      <c r="K53" s="303"/>
      <c r="L53" s="47"/>
      <c r="M53" s="300"/>
      <c r="N53" s="300"/>
      <c r="O53" s="300"/>
      <c r="P53" s="300"/>
      <c r="Q53" s="300"/>
      <c r="R53" s="300"/>
      <c r="S53" s="300"/>
      <c r="T53" s="300"/>
      <c r="U53" s="68"/>
      <c r="V53" s="68"/>
      <c r="W53" s="26"/>
      <c r="X53" s="26"/>
      <c r="Y53" s="26"/>
    </row>
    <row r="54" spans="1:43" ht="60" customHeight="1" x14ac:dyDescent="0.15">
      <c r="B54" s="242" t="s">
        <v>152</v>
      </c>
      <c r="C54" s="243"/>
      <c r="D54" s="202" t="s">
        <v>145</v>
      </c>
      <c r="E54" s="285"/>
      <c r="F54" s="285"/>
      <c r="G54" s="285"/>
      <c r="H54" s="285"/>
      <c r="I54" s="285"/>
      <c r="J54" s="286"/>
      <c r="K54" s="2" t="s">
        <v>228</v>
      </c>
      <c r="L54" s="90" t="s">
        <v>8</v>
      </c>
      <c r="M54" s="171" t="s">
        <v>50</v>
      </c>
      <c r="N54" s="287"/>
      <c r="O54" s="287"/>
      <c r="P54" s="287"/>
      <c r="Q54" s="287"/>
      <c r="R54" s="287"/>
      <c r="S54" s="287"/>
      <c r="T54" s="287"/>
    </row>
    <row r="55" spans="1:43" ht="36.75" customHeight="1" x14ac:dyDescent="0.15">
      <c r="B55" s="242" t="str">
        <f>IF(LEFT(K54,1)="選","",IF(LEFT(K54,1)="２","記載してください","記載は不要です"))</f>
        <v>記載してください</v>
      </c>
      <c r="C55" s="243"/>
      <c r="D55" s="288" t="s">
        <v>56</v>
      </c>
      <c r="E55" s="289"/>
      <c r="F55" s="290" t="s">
        <v>215</v>
      </c>
      <c r="G55" s="291"/>
      <c r="H55" s="291"/>
      <c r="I55" s="291"/>
      <c r="J55" s="291"/>
      <c r="K55" s="292"/>
      <c r="L55" s="43"/>
      <c r="M55" s="36"/>
      <c r="N55" s="36"/>
      <c r="O55" s="36"/>
      <c r="P55" s="36"/>
      <c r="Q55" s="36"/>
      <c r="R55" s="36"/>
      <c r="S55" s="36"/>
      <c r="T55" s="36"/>
    </row>
    <row r="56" spans="1:43" ht="73.150000000000006" customHeight="1" x14ac:dyDescent="0.15">
      <c r="B56" s="242" t="s">
        <v>152</v>
      </c>
      <c r="C56" s="243"/>
      <c r="D56" s="305" t="s">
        <v>146</v>
      </c>
      <c r="E56" s="306"/>
      <c r="F56" s="306"/>
      <c r="G56" s="306"/>
      <c r="H56" s="306"/>
      <c r="I56" s="306"/>
      <c r="J56" s="307"/>
      <c r="K56" s="3" t="s">
        <v>229</v>
      </c>
      <c r="L56" s="43"/>
      <c r="M56" s="36"/>
      <c r="N56" s="36"/>
      <c r="O56" s="36"/>
      <c r="P56" s="36"/>
      <c r="Q56" s="36"/>
      <c r="R56" s="36"/>
      <c r="S56" s="36"/>
      <c r="T56" s="36"/>
    </row>
    <row r="57" spans="1:43" ht="43.5" customHeight="1" x14ac:dyDescent="0.15">
      <c r="B57" s="308" t="str">
        <f>IF(LEFT(K56,1)="選","",IF(LEFT(K56,1)="２","記載してください","記載は不要です"))</f>
        <v>記載してください</v>
      </c>
      <c r="C57" s="309"/>
      <c r="D57" s="311" t="s">
        <v>29</v>
      </c>
      <c r="E57" s="311"/>
      <c r="F57" s="312" t="s">
        <v>215</v>
      </c>
      <c r="G57" s="313"/>
      <c r="H57" s="313"/>
      <c r="I57" s="313"/>
      <c r="J57" s="313"/>
      <c r="K57" s="314"/>
      <c r="L57" s="90" t="str">
        <f>IF(M57="","","&lt;--")</f>
        <v>&lt;--</v>
      </c>
      <c r="M57" s="17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107"/>
      <c r="O57" s="107"/>
      <c r="P57" s="107"/>
      <c r="Q57" s="107"/>
      <c r="R57" s="107"/>
      <c r="S57" s="107"/>
      <c r="T57" s="107"/>
    </row>
    <row r="58" spans="1:43" s="22" customFormat="1" ht="113.1" customHeight="1" x14ac:dyDescent="0.15">
      <c r="B58" s="225"/>
      <c r="C58" s="310"/>
      <c r="D58" s="311" t="s">
        <v>194</v>
      </c>
      <c r="E58" s="311"/>
      <c r="F58" s="193" t="s">
        <v>230</v>
      </c>
      <c r="G58" s="194"/>
      <c r="H58" s="194"/>
      <c r="I58" s="194"/>
      <c r="J58" s="194"/>
      <c r="K58" s="195"/>
      <c r="L58" s="90" t="str">
        <f>IF(M58="","","&lt;--")</f>
        <v>&lt;--</v>
      </c>
      <c r="M58" s="17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107"/>
      <c r="O58" s="107"/>
      <c r="P58" s="107"/>
      <c r="Q58" s="107"/>
      <c r="R58" s="107"/>
      <c r="S58" s="107"/>
      <c r="T58" s="107"/>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15">
      <c r="B59" s="242" t="s">
        <v>152</v>
      </c>
      <c r="C59" s="243"/>
      <c r="D59" s="250" t="s">
        <v>83</v>
      </c>
      <c r="E59" s="318"/>
      <c r="F59" s="318"/>
      <c r="G59" s="318"/>
      <c r="H59" s="318"/>
      <c r="I59" s="318"/>
      <c r="J59" s="246"/>
      <c r="K59" s="2" t="s">
        <v>231</v>
      </c>
      <c r="L59" s="90" t="s">
        <v>8</v>
      </c>
      <c r="M59" s="208" t="s">
        <v>147</v>
      </c>
      <c r="N59" s="208"/>
      <c r="O59" s="208"/>
      <c r="P59" s="208"/>
      <c r="Q59" s="208"/>
      <c r="R59" s="208"/>
      <c r="S59" s="208"/>
      <c r="T59" s="208"/>
    </row>
    <row r="60" spans="1:43" ht="28.15" customHeight="1" x14ac:dyDescent="0.15">
      <c r="B60" s="308" t="str">
        <f>IF(LEFT(K59,1)="選","",IF(LEFT(K59,1)="１","記載は不要です","海外へ/海外からのデータ移転に関する項目。
記載してください"))</f>
        <v>海外へ/海外からのデータ移転に関する項目。
記載してください</v>
      </c>
      <c r="C60" s="309"/>
      <c r="D60" s="315" t="s">
        <v>51</v>
      </c>
      <c r="E60" s="286"/>
      <c r="F60" s="256" t="s">
        <v>232</v>
      </c>
      <c r="G60" s="257"/>
      <c r="H60" s="257"/>
      <c r="I60" s="257"/>
      <c r="J60" s="257"/>
      <c r="K60" s="258"/>
      <c r="L60" s="90"/>
      <c r="M60" s="36"/>
      <c r="N60" s="36"/>
      <c r="O60" s="36"/>
      <c r="P60" s="36"/>
      <c r="Q60" s="36"/>
      <c r="R60" s="36"/>
      <c r="S60" s="36"/>
      <c r="T60" s="36"/>
    </row>
    <row r="61" spans="1:43" ht="28.15" customHeight="1" x14ac:dyDescent="0.15">
      <c r="B61" s="319"/>
      <c r="C61" s="320"/>
      <c r="D61" s="315" t="s">
        <v>52</v>
      </c>
      <c r="E61" s="286"/>
      <c r="F61" s="256" t="s">
        <v>233</v>
      </c>
      <c r="G61" s="257"/>
      <c r="H61" s="257"/>
      <c r="I61" s="257"/>
      <c r="J61" s="257"/>
      <c r="K61" s="258"/>
      <c r="L61" s="90"/>
      <c r="M61" s="36"/>
      <c r="N61" s="36"/>
      <c r="O61" s="36"/>
      <c r="P61" s="36"/>
      <c r="Q61" s="36"/>
      <c r="R61" s="36"/>
      <c r="S61" s="36"/>
      <c r="T61" s="36"/>
    </row>
    <row r="62" spans="1:43" ht="43.9" customHeight="1" x14ac:dyDescent="0.15">
      <c r="B62" s="319"/>
      <c r="C62" s="320"/>
      <c r="D62" s="202" t="s">
        <v>53</v>
      </c>
      <c r="E62" s="286"/>
      <c r="F62" s="321" t="s">
        <v>215</v>
      </c>
      <c r="G62" s="322"/>
      <c r="H62" s="322"/>
      <c r="I62" s="322"/>
      <c r="J62" s="322"/>
      <c r="K62" s="323"/>
      <c r="L62" s="90"/>
      <c r="M62" s="36"/>
      <c r="N62" s="36"/>
      <c r="O62" s="36"/>
      <c r="P62" s="36"/>
      <c r="Q62" s="36"/>
      <c r="R62" s="36"/>
      <c r="S62" s="36"/>
      <c r="T62" s="36"/>
    </row>
    <row r="63" spans="1:43" ht="43.5" customHeight="1" x14ac:dyDescent="0.15">
      <c r="B63" s="319"/>
      <c r="C63" s="320"/>
      <c r="D63" s="315" t="s">
        <v>54</v>
      </c>
      <c r="E63" s="286"/>
      <c r="F63" s="256" t="s">
        <v>215</v>
      </c>
      <c r="G63" s="257"/>
      <c r="H63" s="257"/>
      <c r="I63" s="257"/>
      <c r="J63" s="257"/>
      <c r="K63" s="258"/>
      <c r="L63" s="90"/>
      <c r="M63" s="36"/>
      <c r="N63" s="36"/>
      <c r="O63" s="36"/>
      <c r="P63" s="36"/>
      <c r="Q63" s="36"/>
      <c r="R63" s="36"/>
      <c r="S63" s="36"/>
      <c r="T63" s="36"/>
    </row>
    <row r="64" spans="1:43" ht="28.15" customHeight="1" x14ac:dyDescent="0.15">
      <c r="B64" s="225"/>
      <c r="C64" s="310"/>
      <c r="D64" s="315" t="s">
        <v>55</v>
      </c>
      <c r="E64" s="286"/>
      <c r="F64" s="229" t="s">
        <v>215</v>
      </c>
      <c r="G64" s="230"/>
      <c r="H64" s="230"/>
      <c r="I64" s="230"/>
      <c r="J64" s="230"/>
      <c r="K64" s="231"/>
      <c r="L64" s="90" t="str">
        <f>IF(M64="","","&lt;--")</f>
        <v>&lt;--</v>
      </c>
      <c r="M64" s="186"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186"/>
      <c r="O64" s="186"/>
      <c r="P64" s="186"/>
      <c r="Q64" s="186"/>
      <c r="R64" s="186"/>
      <c r="S64" s="186"/>
      <c r="T64" s="186"/>
    </row>
    <row r="65" spans="1:25" ht="26.25" customHeight="1" x14ac:dyDescent="0.15">
      <c r="A65" s="24"/>
      <c r="B65" s="316"/>
      <c r="C65" s="317"/>
      <c r="D65" s="317"/>
      <c r="E65" s="317"/>
      <c r="F65" s="317"/>
      <c r="G65" s="317"/>
      <c r="H65" s="317"/>
      <c r="I65" s="317"/>
      <c r="J65" s="317"/>
      <c r="K65" s="317"/>
      <c r="L65" s="48"/>
      <c r="M65" s="186"/>
      <c r="N65" s="186"/>
      <c r="O65" s="186"/>
      <c r="P65" s="186"/>
      <c r="Q65" s="186"/>
      <c r="R65" s="186"/>
      <c r="S65" s="186"/>
      <c r="T65" s="186"/>
      <c r="U65" s="26"/>
      <c r="V65" s="26"/>
      <c r="W65" s="26"/>
      <c r="X65" s="26"/>
      <c r="Y65" s="26"/>
    </row>
    <row r="66" spans="1:25" ht="26.1" customHeight="1" x14ac:dyDescent="0.15">
      <c r="B66" s="210" t="s">
        <v>7</v>
      </c>
      <c r="C66" s="324"/>
      <c r="D66" s="324"/>
      <c r="E66" s="324"/>
      <c r="F66" s="324"/>
      <c r="G66" s="324"/>
      <c r="H66" s="324"/>
      <c r="I66" s="324"/>
      <c r="J66" s="324"/>
      <c r="K66" s="325"/>
      <c r="L66" s="47"/>
      <c r="M66" s="49"/>
      <c r="N66" s="49"/>
      <c r="O66" s="49"/>
      <c r="P66" s="49"/>
      <c r="Q66" s="49"/>
      <c r="R66" s="49"/>
      <c r="S66" s="49"/>
      <c r="T66" s="41"/>
      <c r="U66" s="26"/>
      <c r="V66" s="26"/>
      <c r="W66" s="26"/>
      <c r="X66" s="26"/>
      <c r="Y66" s="26"/>
    </row>
    <row r="67" spans="1:25" ht="103.5" customHeight="1" x14ac:dyDescent="0.15">
      <c r="B67" s="253" t="s">
        <v>154</v>
      </c>
      <c r="C67" s="253"/>
      <c r="D67" s="326" t="s">
        <v>195</v>
      </c>
      <c r="E67" s="327"/>
      <c r="F67" s="229" t="s">
        <v>215</v>
      </c>
      <c r="G67" s="265"/>
      <c r="H67" s="265"/>
      <c r="I67" s="265"/>
      <c r="J67" s="265"/>
      <c r="K67" s="266"/>
      <c r="L67" s="90" t="str">
        <f>IF(M67="","","&lt;--")</f>
        <v>&lt;--</v>
      </c>
      <c r="M67" s="328"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328"/>
      <c r="O67" s="328"/>
      <c r="P67" s="328"/>
      <c r="Q67" s="328"/>
      <c r="R67" s="328"/>
      <c r="S67" s="328"/>
      <c r="T67" s="328"/>
      <c r="U67" s="67"/>
      <c r="V67" s="68"/>
    </row>
    <row r="68" spans="1:25" ht="39.4" customHeight="1" x14ac:dyDescent="0.15">
      <c r="B68" s="253"/>
      <c r="C68" s="253"/>
      <c r="D68" s="326" t="s">
        <v>30</v>
      </c>
      <c r="E68" s="327"/>
      <c r="F68" s="229" t="s">
        <v>215</v>
      </c>
      <c r="G68" s="265"/>
      <c r="H68" s="265"/>
      <c r="I68" s="265"/>
      <c r="J68" s="265"/>
      <c r="K68" s="266"/>
      <c r="L68" s="90" t="str">
        <f>IF(M68="","","&lt;--")</f>
        <v>&lt;--</v>
      </c>
      <c r="M68" s="17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171"/>
      <c r="O68" s="171"/>
      <c r="P68" s="171"/>
      <c r="Q68" s="171"/>
      <c r="R68" s="171"/>
      <c r="S68" s="171"/>
      <c r="T68" s="171"/>
      <c r="U68" s="67"/>
      <c r="V68" s="68"/>
    </row>
    <row r="69" spans="1:25" ht="27" customHeight="1" x14ac:dyDescent="0.15">
      <c r="B69" s="329" t="s">
        <v>12</v>
      </c>
      <c r="C69" s="330"/>
      <c r="D69" s="330"/>
      <c r="E69" s="330"/>
      <c r="F69" s="330"/>
      <c r="G69" s="330"/>
      <c r="H69" s="330"/>
      <c r="I69" s="330"/>
      <c r="J69" s="330"/>
      <c r="K69" s="331"/>
      <c r="L69" s="38"/>
      <c r="M69" s="171"/>
      <c r="N69" s="171"/>
      <c r="O69" s="171"/>
      <c r="P69" s="171"/>
      <c r="Q69" s="171"/>
      <c r="R69" s="171"/>
      <c r="S69" s="171"/>
      <c r="T69" s="171"/>
    </row>
    <row r="70" spans="1:25" ht="108" customHeight="1" x14ac:dyDescent="0.15">
      <c r="B70" s="242" t="s">
        <v>152</v>
      </c>
      <c r="C70" s="245"/>
      <c r="D70" s="203" t="s">
        <v>67</v>
      </c>
      <c r="E70" s="342"/>
      <c r="F70" s="342"/>
      <c r="G70" s="342"/>
      <c r="H70" s="342"/>
      <c r="I70" s="342"/>
      <c r="J70" s="343"/>
      <c r="K70" s="3" t="s">
        <v>218</v>
      </c>
      <c r="L70" s="90" t="s">
        <v>9</v>
      </c>
      <c r="M70" s="344" t="s">
        <v>148</v>
      </c>
      <c r="N70" s="344"/>
      <c r="O70" s="344"/>
      <c r="P70" s="344"/>
      <c r="Q70" s="344"/>
      <c r="R70" s="344"/>
      <c r="S70" s="344"/>
      <c r="T70" s="344"/>
      <c r="U70" s="68"/>
      <c r="V70" s="68"/>
    </row>
    <row r="71" spans="1:25" ht="69" customHeight="1" x14ac:dyDescent="0.15">
      <c r="B71" s="341"/>
      <c r="C71" s="245"/>
      <c r="D71" s="305" t="s">
        <v>45</v>
      </c>
      <c r="E71" s="306"/>
      <c r="F71" s="306"/>
      <c r="G71" s="306"/>
      <c r="H71" s="306"/>
      <c r="I71" s="306"/>
      <c r="J71" s="307"/>
      <c r="K71" s="3" t="s">
        <v>218</v>
      </c>
      <c r="L71" s="90" t="s">
        <v>9</v>
      </c>
      <c r="M71" s="344" t="s">
        <v>149</v>
      </c>
      <c r="N71" s="344"/>
      <c r="O71" s="344"/>
      <c r="P71" s="344"/>
      <c r="Q71" s="344"/>
      <c r="R71" s="344"/>
      <c r="S71" s="344"/>
      <c r="T71" s="344"/>
    </row>
    <row r="72" spans="1:25" ht="41.65" customHeight="1" x14ac:dyDescent="0.15">
      <c r="B72" s="341"/>
      <c r="C72" s="245"/>
      <c r="D72" s="254" t="s">
        <v>44</v>
      </c>
      <c r="E72" s="305"/>
      <c r="F72" s="305"/>
      <c r="G72" s="305"/>
      <c r="H72" s="305"/>
      <c r="I72" s="305"/>
      <c r="J72" s="345"/>
      <c r="K72" s="3" t="s">
        <v>218</v>
      </c>
      <c r="L72" s="90"/>
      <c r="M72" s="94"/>
      <c r="N72" s="94"/>
      <c r="O72" s="93"/>
      <c r="P72" s="93"/>
      <c r="Q72" s="93"/>
      <c r="R72" s="93"/>
      <c r="S72" s="93"/>
      <c r="T72" s="93"/>
    </row>
    <row r="73" spans="1:25" ht="27.75" customHeight="1" x14ac:dyDescent="0.15">
      <c r="B73" s="332"/>
      <c r="C73" s="333"/>
      <c r="D73" s="333"/>
      <c r="E73" s="333"/>
      <c r="F73" s="333"/>
      <c r="G73" s="333"/>
      <c r="H73" s="333"/>
      <c r="I73" s="333"/>
      <c r="J73" s="333"/>
      <c r="K73" s="333"/>
      <c r="L73" s="43"/>
      <c r="M73" s="36"/>
      <c r="N73" s="36"/>
      <c r="O73" s="36"/>
      <c r="P73" s="36"/>
      <c r="Q73" s="36"/>
      <c r="R73" s="36"/>
      <c r="S73" s="36"/>
      <c r="T73" s="36"/>
    </row>
    <row r="74" spans="1:25" ht="26.1" customHeight="1" x14ac:dyDescent="0.15">
      <c r="B74" s="334" t="s">
        <v>61</v>
      </c>
      <c r="C74" s="335"/>
      <c r="D74" s="335"/>
      <c r="E74" s="335"/>
      <c r="F74" s="335"/>
      <c r="G74" s="335"/>
      <c r="H74" s="335"/>
      <c r="I74" s="335"/>
      <c r="J74" s="335"/>
      <c r="K74" s="336"/>
      <c r="L74" s="45"/>
      <c r="M74" s="93"/>
      <c r="N74" s="93"/>
      <c r="O74" s="93"/>
      <c r="P74" s="93"/>
      <c r="Q74" s="93"/>
      <c r="R74" s="93"/>
      <c r="S74" s="93"/>
      <c r="T74" s="93"/>
    </row>
    <row r="75" spans="1:25" ht="26.1" customHeight="1" x14ac:dyDescent="0.15">
      <c r="B75" s="337" t="s">
        <v>62</v>
      </c>
      <c r="C75" s="338"/>
      <c r="D75" s="338"/>
      <c r="E75" s="338"/>
      <c r="F75" s="338"/>
      <c r="G75" s="338"/>
      <c r="H75" s="338"/>
      <c r="I75" s="338"/>
      <c r="J75" s="338"/>
      <c r="K75" s="339"/>
      <c r="L75" s="45"/>
      <c r="M75" s="93"/>
      <c r="N75" s="93"/>
      <c r="O75" s="93"/>
      <c r="P75" s="93"/>
      <c r="Q75" s="93"/>
      <c r="R75" s="93"/>
      <c r="S75" s="93"/>
      <c r="T75" s="93"/>
    </row>
    <row r="76" spans="1:25" ht="111" customHeight="1" x14ac:dyDescent="0.15">
      <c r="B76" s="253" t="s">
        <v>153</v>
      </c>
      <c r="C76" s="253"/>
      <c r="D76" s="340" t="s">
        <v>207</v>
      </c>
      <c r="E76" s="340"/>
      <c r="F76" s="340"/>
      <c r="G76" s="340"/>
      <c r="H76" s="340"/>
      <c r="I76" s="340"/>
      <c r="J76" s="340"/>
      <c r="K76" s="3" t="s">
        <v>234</v>
      </c>
      <c r="L76" s="90"/>
      <c r="M76" s="93"/>
      <c r="N76" s="93"/>
      <c r="O76" s="93"/>
      <c r="P76" s="93"/>
      <c r="Q76" s="93"/>
      <c r="R76" s="93"/>
      <c r="S76" s="93"/>
      <c r="T76" s="93"/>
    </row>
    <row r="77" spans="1:25" ht="26.1" customHeight="1" x14ac:dyDescent="0.15">
      <c r="B77" s="337" t="s">
        <v>63</v>
      </c>
      <c r="C77" s="338"/>
      <c r="D77" s="338"/>
      <c r="E77" s="338"/>
      <c r="F77" s="338"/>
      <c r="G77" s="338"/>
      <c r="H77" s="338"/>
      <c r="I77" s="338"/>
      <c r="J77" s="338"/>
      <c r="K77" s="339"/>
      <c r="L77" s="45"/>
      <c r="M77" s="93"/>
      <c r="N77" s="93"/>
      <c r="O77" s="93"/>
      <c r="P77" s="93"/>
      <c r="Q77" s="93"/>
      <c r="R77" s="93"/>
      <c r="S77" s="93"/>
      <c r="T77" s="93"/>
    </row>
    <row r="78" spans="1:25" ht="172.5" customHeight="1" x14ac:dyDescent="0.15">
      <c r="B78" s="253" t="s">
        <v>153</v>
      </c>
      <c r="C78" s="253"/>
      <c r="D78" s="340" t="s">
        <v>84</v>
      </c>
      <c r="E78" s="340"/>
      <c r="F78" s="340"/>
      <c r="G78" s="340"/>
      <c r="H78" s="340"/>
      <c r="I78" s="340"/>
      <c r="J78" s="340"/>
      <c r="K78" s="2" t="s">
        <v>231</v>
      </c>
      <c r="L78" s="90" t="s">
        <v>9</v>
      </c>
      <c r="M78" s="208" t="s">
        <v>82</v>
      </c>
      <c r="N78" s="208"/>
      <c r="O78" s="208"/>
      <c r="P78" s="208"/>
      <c r="Q78" s="208"/>
      <c r="R78" s="208"/>
      <c r="S78" s="208"/>
      <c r="T78" s="208"/>
    </row>
    <row r="79" spans="1:25" ht="61.5" customHeight="1" x14ac:dyDescent="0.15">
      <c r="B79" s="253" t="str">
        <f>IF(LEFT(K78,1)="選","",IF(OR(LEFT(K78,1)="３",LEFT(K78,1)="４",LEFT(K78,1)="×"),"選択してください","選択は不要です"))</f>
        <v>選択してください</v>
      </c>
      <c r="C79" s="253"/>
      <c r="D79" s="340" t="s">
        <v>71</v>
      </c>
      <c r="E79" s="340"/>
      <c r="F79" s="340"/>
      <c r="G79" s="340"/>
      <c r="H79" s="340"/>
      <c r="I79" s="340"/>
      <c r="J79" s="340"/>
      <c r="K79" s="2" t="s">
        <v>218</v>
      </c>
      <c r="L79" s="90"/>
      <c r="M79" s="93"/>
      <c r="N79" s="93"/>
      <c r="O79" s="93"/>
      <c r="P79" s="93"/>
      <c r="Q79" s="93"/>
      <c r="R79" s="93"/>
      <c r="S79" s="93"/>
      <c r="T79" s="93"/>
    </row>
    <row r="80" spans="1:25" ht="113.65" customHeight="1" x14ac:dyDescent="0.15">
      <c r="B80" s="253" t="str">
        <f>IF(LEFT(K78,1)="選","",IF(LEFT(K78,1)="１","選択は不要です","選択してください"))</f>
        <v>選択してください</v>
      </c>
      <c r="C80" s="253"/>
      <c r="D80" s="340" t="s">
        <v>60</v>
      </c>
      <c r="E80" s="351"/>
      <c r="F80" s="351"/>
      <c r="G80" s="351"/>
      <c r="H80" s="351"/>
      <c r="I80" s="351"/>
      <c r="J80" s="351"/>
      <c r="K80" s="2" t="s">
        <v>235</v>
      </c>
      <c r="L80" s="90"/>
      <c r="M80" s="93"/>
      <c r="N80" s="93"/>
      <c r="O80" s="93"/>
      <c r="P80" s="93"/>
      <c r="Q80" s="93"/>
      <c r="R80" s="93"/>
      <c r="S80" s="93"/>
      <c r="T80" s="93"/>
    </row>
    <row r="81" spans="2:25" ht="70.150000000000006" customHeight="1" x14ac:dyDescent="0.15">
      <c r="B81" s="253" t="str">
        <f>IF(LEFT(K78,1)="選","",IF(LEFT(K78,1)="１","記載は不要です","記載してください"))</f>
        <v>記載してください</v>
      </c>
      <c r="C81" s="253"/>
      <c r="D81" s="346" t="str">
        <f>IF(LEFT(K80,1)="選","",IF(LEFT(K78,1)="１","",IF(LEFT(K80,1)="１","委託元及び委託先","委託元、委託先及び再委託先")))</f>
        <v>委託元、委託先及び再委託先</v>
      </c>
      <c r="E81" s="347"/>
      <c r="F81" s="193" t="s">
        <v>236</v>
      </c>
      <c r="G81" s="348"/>
      <c r="H81" s="348"/>
      <c r="I81" s="348"/>
      <c r="J81" s="348"/>
      <c r="K81" s="349"/>
      <c r="L81" s="90" t="str">
        <f>IF(M81="","","&lt;--")</f>
        <v>&lt;--</v>
      </c>
      <c r="M81" s="352" t="str">
        <f>IF(LEFT(K78,1)="選","",IF(LEFT(K78,1)="１","",IF(LEFT(K80,1)="１",comtDataSaiitaku1,comtDataSaiitaku0)))</f>
        <v>データの取扱いを外部に再委託する場合、委託元、委託先及び再委託先を記載してください(委託元→委託先→再委託先）
　（記載例）○○大学→△△会社→□□会社</v>
      </c>
      <c r="N81" s="353"/>
      <c r="O81" s="353"/>
      <c r="P81" s="353"/>
      <c r="Q81" s="353"/>
      <c r="R81" s="353"/>
      <c r="S81" s="353"/>
      <c r="T81" s="353"/>
    </row>
    <row r="82" spans="2:25" ht="26.1" customHeight="1" x14ac:dyDescent="0.15">
      <c r="B82" s="337" t="s">
        <v>64</v>
      </c>
      <c r="C82" s="338"/>
      <c r="D82" s="338"/>
      <c r="E82" s="338"/>
      <c r="F82" s="338"/>
      <c r="G82" s="338"/>
      <c r="H82" s="338"/>
      <c r="I82" s="338"/>
      <c r="J82" s="338"/>
      <c r="K82" s="339"/>
      <c r="L82" s="45"/>
      <c r="M82" s="93"/>
      <c r="N82" s="93"/>
      <c r="O82" s="93"/>
      <c r="P82" s="93"/>
      <c r="Q82" s="93"/>
      <c r="R82" s="93"/>
      <c r="S82" s="93"/>
      <c r="T82" s="93"/>
    </row>
    <row r="83" spans="2:25" ht="183" customHeight="1" x14ac:dyDescent="0.15">
      <c r="B83" s="253" t="s">
        <v>153</v>
      </c>
      <c r="C83" s="253"/>
      <c r="D83" s="350" t="s">
        <v>85</v>
      </c>
      <c r="E83" s="350"/>
      <c r="F83" s="350"/>
      <c r="G83" s="350"/>
      <c r="H83" s="350"/>
      <c r="I83" s="350"/>
      <c r="J83" s="350"/>
      <c r="K83" s="4" t="s">
        <v>237</v>
      </c>
      <c r="L83" s="90" t="str">
        <f>IF(M83="","","&lt;--")</f>
        <v>&lt;--</v>
      </c>
      <c r="M83" s="36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364"/>
      <c r="O83" s="364"/>
      <c r="P83" s="364"/>
      <c r="Q83" s="364"/>
      <c r="R83" s="364"/>
      <c r="S83" s="364"/>
      <c r="T83" s="364"/>
    </row>
    <row r="84" spans="2:25" ht="225.4" customHeight="1" x14ac:dyDescent="0.15">
      <c r="B84" s="365" t="str">
        <f>IF(LEFT(K83,1)="選","",IF(LEFT(K83,1)="⑥","記載・選択は不要です","第三者に対するデータの提供・公開に関する項目。
記載・選択してください"))</f>
        <v>第三者に対するデータの提供・公開に関する項目。
記載・選択してください</v>
      </c>
      <c r="C84" s="365"/>
      <c r="D84" s="340" t="s">
        <v>196</v>
      </c>
      <c r="E84" s="351"/>
      <c r="F84" s="366" t="s">
        <v>238</v>
      </c>
      <c r="G84" s="367"/>
      <c r="H84" s="367"/>
      <c r="I84" s="367"/>
      <c r="J84" s="367"/>
      <c r="K84" s="368"/>
      <c r="L84" s="90" t="str">
        <f>IF(M84="","","&lt;--")</f>
        <v>&lt;--</v>
      </c>
      <c r="M84" s="208" t="str">
        <f>IF(OR(LEFT(B84,1)="記",B84=""),"",comtDataTeikyoKokai0)</f>
        <v>データの提供・公開を予定している場合、データ種別（①,②,③,④）ごとに提供又は公開するデータを全てご記入ください。</v>
      </c>
      <c r="N84" s="208"/>
      <c r="O84" s="208"/>
      <c r="P84" s="208"/>
      <c r="Q84" s="208"/>
      <c r="R84" s="208"/>
      <c r="S84" s="208"/>
      <c r="T84" s="208"/>
    </row>
    <row r="85" spans="2:25" ht="76.150000000000006" customHeight="1" x14ac:dyDescent="0.15">
      <c r="B85" s="365"/>
      <c r="C85" s="365"/>
      <c r="D85" s="203" t="s">
        <v>69</v>
      </c>
      <c r="E85" s="342"/>
      <c r="F85" s="342"/>
      <c r="G85" s="342"/>
      <c r="H85" s="342"/>
      <c r="I85" s="342"/>
      <c r="J85" s="343"/>
      <c r="K85" s="2" t="s">
        <v>239</v>
      </c>
      <c r="L85" s="90" t="str">
        <f>IF(M85="","","&lt;--")</f>
        <v>&lt;--</v>
      </c>
      <c r="M85" s="208" t="str">
        <f>IF(OR(LEFT(B84,1)="記",B84=""),"",comtDataTeikyoKokai2)</f>
        <v>データを第三者に提供または公開する場合、本人の同意を得る必要があります。</v>
      </c>
      <c r="N85" s="208"/>
      <c r="O85" s="208"/>
      <c r="P85" s="208"/>
      <c r="Q85" s="208"/>
      <c r="R85" s="208"/>
      <c r="S85" s="208"/>
      <c r="T85" s="208"/>
    </row>
    <row r="86" spans="2:25" ht="59.1" customHeight="1" x14ac:dyDescent="0.15">
      <c r="B86" s="365"/>
      <c r="C86" s="365"/>
      <c r="D86" s="202" t="s">
        <v>70</v>
      </c>
      <c r="E86" s="203"/>
      <c r="F86" s="203"/>
      <c r="G86" s="203"/>
      <c r="H86" s="203"/>
      <c r="I86" s="203"/>
      <c r="J86" s="204"/>
      <c r="K86" s="4" t="s">
        <v>240</v>
      </c>
      <c r="L86" s="45"/>
      <c r="M86" s="50"/>
      <c r="N86" s="50"/>
      <c r="O86" s="50"/>
      <c r="P86" s="50"/>
      <c r="Q86" s="50"/>
      <c r="R86" s="50"/>
      <c r="S86" s="50"/>
      <c r="T86" s="50"/>
    </row>
    <row r="87" spans="2:25" ht="50.25" customHeight="1" x14ac:dyDescent="0.15">
      <c r="B87" s="365"/>
      <c r="C87" s="365"/>
      <c r="D87" s="305" t="s">
        <v>90</v>
      </c>
      <c r="E87" s="306"/>
      <c r="F87" s="354" t="s">
        <v>77</v>
      </c>
      <c r="G87" s="355"/>
      <c r="H87" s="355"/>
      <c r="I87" s="355"/>
      <c r="J87" s="355"/>
      <c r="K87" s="356"/>
      <c r="L87" s="90" t="str">
        <f>IF(M87="","","&lt;--")</f>
        <v>&lt;--</v>
      </c>
      <c r="M87" s="171" t="str">
        <f>IF(OR(LEFT(B84,1)="記",B84=""),"",comtDataTeikyoKokai1)</f>
        <v>提供元：○○○
提供先：△△△</v>
      </c>
      <c r="N87" s="171"/>
      <c r="O87" s="171"/>
      <c r="P87" s="171"/>
      <c r="Q87" s="171"/>
      <c r="R87" s="171"/>
      <c r="S87" s="171"/>
      <c r="T87" s="171"/>
    </row>
    <row r="88" spans="2:25" ht="39.75" customHeight="1" x14ac:dyDescent="0.15">
      <c r="B88" s="365"/>
      <c r="C88" s="365"/>
      <c r="D88" s="305" t="s">
        <v>32</v>
      </c>
      <c r="E88" s="306"/>
      <c r="F88" s="354" t="s">
        <v>215</v>
      </c>
      <c r="G88" s="355"/>
      <c r="H88" s="355"/>
      <c r="I88" s="355"/>
      <c r="J88" s="355"/>
      <c r="K88" s="356"/>
      <c r="L88" s="45"/>
      <c r="M88" s="50"/>
      <c r="N88" s="50"/>
      <c r="O88" s="50"/>
      <c r="P88" s="50"/>
      <c r="Q88" s="50"/>
      <c r="R88" s="50"/>
      <c r="S88" s="50"/>
      <c r="T88" s="50"/>
    </row>
    <row r="89" spans="2:25" ht="27.75" customHeight="1" x14ac:dyDescent="0.15">
      <c r="B89" s="365"/>
      <c r="C89" s="365"/>
      <c r="D89" s="357" t="s">
        <v>33</v>
      </c>
      <c r="E89" s="358"/>
      <c r="F89" s="358"/>
      <c r="G89" s="358"/>
      <c r="H89" s="358"/>
      <c r="I89" s="358"/>
      <c r="J89" s="359"/>
      <c r="K89" s="55" t="s">
        <v>218</v>
      </c>
      <c r="L89" s="90"/>
      <c r="M89" s="50"/>
      <c r="N89" s="50"/>
      <c r="O89" s="50"/>
      <c r="P89" s="50"/>
      <c r="Q89" s="50"/>
      <c r="R89" s="50"/>
      <c r="S89" s="50"/>
      <c r="T89" s="50"/>
      <c r="U89" s="69"/>
    </row>
    <row r="90" spans="2:25" ht="50.25" customHeight="1" x14ac:dyDescent="0.15">
      <c r="B90" s="365"/>
      <c r="C90" s="365"/>
      <c r="D90" s="360" t="s">
        <v>34</v>
      </c>
      <c r="E90" s="361"/>
      <c r="F90" s="361"/>
      <c r="G90" s="361"/>
      <c r="H90" s="361"/>
      <c r="I90" s="361"/>
      <c r="J90" s="362"/>
      <c r="K90" s="55" t="s">
        <v>218</v>
      </c>
      <c r="L90" s="43"/>
      <c r="M90" s="50"/>
      <c r="N90" s="50"/>
      <c r="O90" s="50"/>
      <c r="P90" s="50"/>
      <c r="Q90" s="50"/>
      <c r="R90" s="50"/>
      <c r="S90" s="50"/>
      <c r="T90" s="50"/>
    </row>
    <row r="91" spans="2:25" ht="26.1" customHeight="1" x14ac:dyDescent="0.15">
      <c r="B91" s="363" t="s">
        <v>65</v>
      </c>
      <c r="C91" s="363"/>
      <c r="D91" s="363"/>
      <c r="E91" s="363"/>
      <c r="F91" s="363"/>
      <c r="G91" s="363"/>
      <c r="H91" s="363"/>
      <c r="I91" s="363"/>
      <c r="J91" s="363"/>
      <c r="K91" s="363"/>
      <c r="L91" s="45"/>
      <c r="M91" s="369"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369"/>
      <c r="O91" s="369"/>
      <c r="P91" s="369"/>
      <c r="Q91" s="369"/>
      <c r="R91" s="369"/>
      <c r="S91" s="369"/>
      <c r="T91" s="369"/>
    </row>
    <row r="92" spans="2:25" ht="28.5" customHeight="1" x14ac:dyDescent="0.15">
      <c r="B92" s="365" t="s">
        <v>153</v>
      </c>
      <c r="C92" s="365"/>
      <c r="D92" s="350" t="s">
        <v>31</v>
      </c>
      <c r="E92" s="377"/>
      <c r="F92" s="377"/>
      <c r="G92" s="377"/>
      <c r="H92" s="377"/>
      <c r="I92" s="377"/>
      <c r="J92" s="377"/>
      <c r="K92" s="55" t="s">
        <v>218</v>
      </c>
      <c r="L92" s="43"/>
      <c r="M92" s="369"/>
      <c r="N92" s="369"/>
      <c r="O92" s="369"/>
      <c r="P92" s="369"/>
      <c r="Q92" s="369"/>
      <c r="R92" s="369"/>
      <c r="S92" s="369"/>
      <c r="T92" s="369"/>
    </row>
    <row r="93" spans="2:25" ht="27.75" customHeight="1" x14ac:dyDescent="0.15">
      <c r="B93" s="304"/>
      <c r="C93" s="304"/>
      <c r="D93" s="304"/>
      <c r="E93" s="304"/>
      <c r="F93" s="304"/>
      <c r="G93" s="304"/>
      <c r="H93" s="304"/>
      <c r="I93" s="304"/>
      <c r="J93" s="304"/>
      <c r="K93" s="304"/>
      <c r="L93" s="43"/>
      <c r="M93" s="369"/>
      <c r="N93" s="369"/>
      <c r="O93" s="369"/>
      <c r="P93" s="369"/>
      <c r="Q93" s="369"/>
      <c r="R93" s="369"/>
      <c r="S93" s="369"/>
      <c r="T93" s="369"/>
    </row>
    <row r="94" spans="2:25" ht="26.1" customHeight="1" x14ac:dyDescent="0.15">
      <c r="B94" s="210" t="s">
        <v>4</v>
      </c>
      <c r="C94" s="324"/>
      <c r="D94" s="324"/>
      <c r="E94" s="324"/>
      <c r="F94" s="324"/>
      <c r="G94" s="324"/>
      <c r="H94" s="324"/>
      <c r="I94" s="324"/>
      <c r="J94" s="324"/>
      <c r="K94" s="325"/>
      <c r="L94" s="90"/>
      <c r="M94" s="369"/>
      <c r="N94" s="369"/>
      <c r="O94" s="369"/>
      <c r="P94" s="369"/>
      <c r="Q94" s="369"/>
      <c r="R94" s="369"/>
      <c r="S94" s="369"/>
      <c r="T94" s="369"/>
      <c r="U94" s="26"/>
      <c r="V94" s="26"/>
      <c r="W94" s="26"/>
      <c r="X94" s="26"/>
      <c r="Y94" s="26"/>
    </row>
    <row r="95" spans="2:25" ht="34.15" customHeight="1" x14ac:dyDescent="0.15">
      <c r="B95" s="278" t="s">
        <v>38</v>
      </c>
      <c r="C95" s="378"/>
      <c r="D95" s="296"/>
      <c r="E95" s="379" t="s">
        <v>201</v>
      </c>
      <c r="F95" s="380"/>
      <c r="G95" s="78" t="s">
        <v>5</v>
      </c>
      <c r="H95" s="379" t="s">
        <v>201</v>
      </c>
      <c r="I95" s="380"/>
      <c r="J95" s="381" t="s">
        <v>6</v>
      </c>
      <c r="K95" s="147"/>
      <c r="L95" s="90" t="str">
        <f>IF(M91="","","&lt;--")</f>
        <v>&lt;--</v>
      </c>
      <c r="M95" s="369"/>
      <c r="N95" s="369"/>
      <c r="O95" s="369"/>
      <c r="P95" s="369"/>
      <c r="Q95" s="369"/>
      <c r="R95" s="369"/>
      <c r="S95" s="369"/>
      <c r="T95" s="369"/>
    </row>
    <row r="96" spans="2:25" ht="34.15" customHeight="1" x14ac:dyDescent="0.15">
      <c r="B96" s="370" t="s">
        <v>57</v>
      </c>
      <c r="C96" s="370"/>
      <c r="D96" s="370"/>
      <c r="E96" s="370"/>
      <c r="F96" s="370"/>
      <c r="G96" s="370"/>
      <c r="H96" s="370"/>
      <c r="I96" s="370"/>
      <c r="J96" s="370"/>
      <c r="K96" s="55" t="s">
        <v>218</v>
      </c>
      <c r="L96" s="90" t="s">
        <v>8</v>
      </c>
      <c r="M96" s="208" t="s">
        <v>211</v>
      </c>
      <c r="N96" s="208"/>
      <c r="O96" s="208"/>
      <c r="P96" s="208"/>
      <c r="Q96" s="208"/>
      <c r="R96" s="208"/>
      <c r="S96" s="208"/>
      <c r="T96" s="208"/>
    </row>
    <row r="97" spans="1:25" ht="34.15" customHeight="1" x14ac:dyDescent="0.15">
      <c r="B97" s="370" t="s">
        <v>58</v>
      </c>
      <c r="C97" s="370"/>
      <c r="D97" s="370"/>
      <c r="E97" s="370"/>
      <c r="F97" s="370"/>
      <c r="G97" s="370"/>
      <c r="H97" s="370"/>
      <c r="I97" s="370"/>
      <c r="J97" s="370"/>
      <c r="K97" s="55" t="s">
        <v>218</v>
      </c>
      <c r="L97" s="45"/>
      <c r="M97" s="208"/>
      <c r="N97" s="208"/>
      <c r="O97" s="208"/>
      <c r="P97" s="208"/>
      <c r="Q97" s="208"/>
      <c r="R97" s="208"/>
      <c r="S97" s="208"/>
      <c r="T97" s="208"/>
    </row>
    <row r="98" spans="1:25" ht="34.15" customHeight="1" x14ac:dyDescent="0.15">
      <c r="B98" s="371" t="s">
        <v>35</v>
      </c>
      <c r="C98" s="372"/>
      <c r="D98" s="373"/>
      <c r="E98" s="187" t="s">
        <v>215</v>
      </c>
      <c r="F98" s="188"/>
      <c r="G98" s="188"/>
      <c r="H98" s="188"/>
      <c r="I98" s="188"/>
      <c r="J98" s="188"/>
      <c r="K98" s="189"/>
      <c r="L98" s="43"/>
      <c r="M98" s="92"/>
      <c r="N98" s="92"/>
      <c r="O98" s="92"/>
      <c r="P98" s="92"/>
      <c r="Q98" s="92"/>
      <c r="R98" s="92"/>
      <c r="S98" s="92"/>
      <c r="T98" s="92"/>
    </row>
    <row r="99" spans="1:25" ht="27" customHeight="1" x14ac:dyDescent="0.15">
      <c r="A99" s="24"/>
      <c r="B99" s="304"/>
      <c r="C99" s="304"/>
      <c r="D99" s="304"/>
      <c r="E99" s="304"/>
      <c r="F99" s="304"/>
      <c r="G99" s="304"/>
      <c r="H99" s="304"/>
      <c r="I99" s="304"/>
      <c r="J99" s="304"/>
      <c r="K99" s="304"/>
      <c r="L99" s="51"/>
      <c r="M99" s="92"/>
      <c r="N99" s="92"/>
      <c r="O99" s="92"/>
      <c r="P99" s="92"/>
      <c r="Q99" s="92"/>
      <c r="R99" s="92"/>
      <c r="S99" s="92"/>
      <c r="T99" s="92"/>
      <c r="U99" s="26"/>
      <c r="V99" s="26"/>
      <c r="W99" s="26"/>
      <c r="X99" s="26"/>
      <c r="Y99" s="26"/>
    </row>
    <row r="100" spans="1:25" ht="26.65" customHeight="1" x14ac:dyDescent="0.15">
      <c r="A100" s="27"/>
      <c r="B100" s="329" t="s">
        <v>66</v>
      </c>
      <c r="C100" s="374"/>
      <c r="D100" s="374"/>
      <c r="E100" s="374"/>
      <c r="F100" s="374"/>
      <c r="G100" s="374"/>
      <c r="H100" s="374"/>
      <c r="I100" s="374"/>
      <c r="J100" s="374"/>
      <c r="K100" s="375"/>
      <c r="L100" s="45"/>
      <c r="M100" s="92"/>
      <c r="N100" s="92"/>
      <c r="O100" s="92"/>
      <c r="P100" s="92"/>
      <c r="Q100" s="92"/>
      <c r="R100" s="92"/>
      <c r="S100" s="92"/>
      <c r="T100" s="92"/>
    </row>
    <row r="101" spans="1:25" ht="75" customHeight="1" x14ac:dyDescent="0.15">
      <c r="A101" s="27"/>
      <c r="B101" s="376" t="s">
        <v>73</v>
      </c>
      <c r="C101" s="376"/>
      <c r="D101" s="376"/>
      <c r="E101" s="376"/>
      <c r="F101" s="376"/>
      <c r="G101" s="376"/>
      <c r="H101" s="376"/>
      <c r="I101" s="376"/>
      <c r="J101" s="376"/>
      <c r="K101" s="55" t="s">
        <v>241</v>
      </c>
      <c r="L101" s="90"/>
      <c r="M101" s="208"/>
      <c r="N101" s="208"/>
      <c r="O101" s="208"/>
      <c r="P101" s="208"/>
      <c r="Q101" s="208"/>
      <c r="R101" s="208"/>
      <c r="S101" s="208"/>
      <c r="T101" s="208"/>
    </row>
    <row r="102" spans="1:25" ht="60" customHeight="1" x14ac:dyDescent="0.15">
      <c r="A102" s="27"/>
      <c r="B102" s="242" t="str">
        <f>IF(LEFT(K101,1)="選","",IF(LEFT(K101,1)="１","記載は不要です",IF(LEFT(K101,1)="×","記載は不要です","記載してください")))</f>
        <v>記載してください</v>
      </c>
      <c r="C102" s="243"/>
      <c r="D102" s="79" t="s">
        <v>36</v>
      </c>
      <c r="E102" s="389" t="s">
        <v>242</v>
      </c>
      <c r="F102" s="247"/>
      <c r="G102" s="247"/>
      <c r="H102" s="248"/>
      <c r="I102" s="80" t="s">
        <v>37</v>
      </c>
      <c r="J102" s="390" t="s">
        <v>201</v>
      </c>
      <c r="K102" s="391"/>
      <c r="L102" s="45"/>
      <c r="M102" s="36"/>
      <c r="N102" s="36"/>
      <c r="O102" s="36"/>
      <c r="P102" s="36"/>
      <c r="Q102" s="36"/>
      <c r="R102" s="36"/>
      <c r="S102" s="36"/>
      <c r="T102" s="36"/>
    </row>
    <row r="103" spans="1:25" ht="27" customHeight="1" x14ac:dyDescent="0.15">
      <c r="A103" s="24"/>
      <c r="B103" s="304"/>
      <c r="C103" s="304"/>
      <c r="D103" s="304"/>
      <c r="E103" s="304"/>
      <c r="F103" s="304"/>
      <c r="G103" s="304"/>
      <c r="H103" s="304"/>
      <c r="I103" s="304"/>
      <c r="J103" s="304"/>
      <c r="K103" s="304"/>
      <c r="L103" s="51"/>
      <c r="M103" s="52"/>
      <c r="N103" s="52"/>
      <c r="O103" s="52"/>
      <c r="P103" s="52"/>
      <c r="Q103" s="52"/>
      <c r="R103" s="52"/>
      <c r="S103" s="49"/>
      <c r="T103" s="41"/>
      <c r="U103" s="26"/>
      <c r="V103" s="26"/>
      <c r="W103" s="26"/>
      <c r="X103" s="26"/>
      <c r="Y103" s="26"/>
    </row>
    <row r="104" spans="1:25" ht="26.1" customHeight="1" x14ac:dyDescent="0.15">
      <c r="B104" s="329" t="s">
        <v>16</v>
      </c>
      <c r="C104" s="374"/>
      <c r="D104" s="374"/>
      <c r="E104" s="374"/>
      <c r="F104" s="374"/>
      <c r="G104" s="374"/>
      <c r="H104" s="374"/>
      <c r="I104" s="374"/>
      <c r="J104" s="374"/>
      <c r="K104" s="375"/>
      <c r="L104" s="47"/>
      <c r="M104" s="49"/>
      <c r="N104" s="49"/>
      <c r="O104" s="49"/>
      <c r="P104" s="49"/>
      <c r="Q104" s="49"/>
      <c r="R104" s="49"/>
      <c r="S104" s="49"/>
      <c r="T104" s="41"/>
      <c r="U104" s="26"/>
      <c r="V104" s="26"/>
      <c r="W104" s="26"/>
      <c r="X104" s="26"/>
      <c r="Y104" s="26"/>
    </row>
    <row r="105" spans="1:25" ht="53.65" customHeight="1" x14ac:dyDescent="0.15">
      <c r="B105" s="392" t="s">
        <v>39</v>
      </c>
      <c r="C105" s="392"/>
      <c r="D105" s="392"/>
      <c r="E105" s="392"/>
      <c r="F105" s="392"/>
      <c r="G105" s="392"/>
      <c r="H105" s="392"/>
      <c r="I105" s="392"/>
      <c r="J105" s="392"/>
      <c r="K105" s="55" t="s">
        <v>243</v>
      </c>
      <c r="L105" s="90" t="str">
        <f>IF(M105="","","&lt;--")</f>
        <v>&lt;--</v>
      </c>
      <c r="M105" s="393" t="str">
        <f>IF(nKenShu=1,comtCommitteeCom0,IF(nKenShu=2,IF(nYoushiki=1,comtCommitteeCom1,""),""))</f>
        <v>「１．初回の申請であるため上記リスク評価結果がない」を選択してください。</v>
      </c>
      <c r="N105" s="393"/>
      <c r="O105" s="393"/>
      <c r="P105" s="393"/>
      <c r="Q105" s="393"/>
      <c r="R105" s="393"/>
      <c r="S105" s="393"/>
      <c r="T105" s="393"/>
      <c r="U105" s="67"/>
      <c r="V105" s="68"/>
    </row>
    <row r="106" spans="1:25" ht="212.25" customHeight="1" x14ac:dyDescent="0.15">
      <c r="B106" s="242" t="str">
        <f>IF(LEFT(K105,1)="選","",IF(LEFT(K105,1)="２","記載してください","記載は不要です"))</f>
        <v>記載してください</v>
      </c>
      <c r="C106" s="243"/>
      <c r="D106" s="227" t="s">
        <v>40</v>
      </c>
      <c r="E106" s="244"/>
      <c r="F106" s="382" t="s">
        <v>215</v>
      </c>
      <c r="G106" s="383"/>
      <c r="H106" s="383"/>
      <c r="I106" s="383"/>
      <c r="J106" s="383"/>
      <c r="K106" s="384"/>
      <c r="L106" s="90" t="str">
        <f>IF(M106="","","&lt;--")</f>
        <v/>
      </c>
      <c r="M106" s="208" t="str">
        <f>IF(LEFT(K105,1)="選","",IF(LEFT(K105,1)="２",IF(nKenShu=1,comtCommitteeRes0,IF(nKenShu=2,IF(nYoushiki=2,comtCommitteeRes1,""),"")),""))</f>
        <v/>
      </c>
      <c r="N106" s="208"/>
      <c r="O106" s="208"/>
      <c r="P106" s="208"/>
      <c r="Q106" s="208"/>
      <c r="R106" s="208"/>
      <c r="S106" s="208"/>
      <c r="T106" s="208"/>
      <c r="U106" s="67"/>
      <c r="V106" s="68"/>
    </row>
    <row r="107" spans="1:25" ht="27" customHeight="1" x14ac:dyDescent="0.15">
      <c r="A107" s="24"/>
      <c r="B107" s="304"/>
      <c r="C107" s="304"/>
      <c r="D107" s="304"/>
      <c r="E107" s="304"/>
      <c r="F107" s="304"/>
      <c r="G107" s="304"/>
      <c r="H107" s="304"/>
      <c r="I107" s="304"/>
      <c r="J107" s="304"/>
      <c r="K107" s="304"/>
      <c r="L107" s="51"/>
      <c r="M107" s="53"/>
      <c r="N107" s="52"/>
      <c r="O107" s="52"/>
      <c r="P107" s="52"/>
      <c r="Q107" s="52"/>
      <c r="R107" s="52"/>
      <c r="S107" s="49"/>
      <c r="T107" s="41"/>
      <c r="U107" s="26"/>
      <c r="V107" s="26"/>
      <c r="W107" s="26"/>
      <c r="X107" s="26"/>
      <c r="Y107" s="26"/>
    </row>
    <row r="108" spans="1:25" ht="337.5" customHeight="1" thickBot="1" x14ac:dyDescent="0.2">
      <c r="A108" s="28"/>
      <c r="B108" s="385" t="s">
        <v>197</v>
      </c>
      <c r="C108" s="385"/>
      <c r="D108" s="386"/>
      <c r="E108" s="387" t="s">
        <v>215</v>
      </c>
      <c r="F108" s="388"/>
      <c r="G108" s="388"/>
      <c r="H108" s="388"/>
      <c r="I108" s="388"/>
      <c r="J108" s="388"/>
      <c r="K108" s="388"/>
      <c r="L108" s="90" t="s">
        <v>9</v>
      </c>
      <c r="M108" s="208"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8"/>
      <c r="O108" s="208"/>
      <c r="P108" s="208"/>
      <c r="Q108" s="208"/>
      <c r="R108" s="208"/>
      <c r="S108" s="208"/>
      <c r="T108" s="208"/>
    </row>
    <row r="109" spans="1:25" ht="337.5" customHeight="1" thickTop="1" x14ac:dyDescent="0.15">
      <c r="A109" s="28"/>
      <c r="B109" s="103" t="s">
        <v>202</v>
      </c>
      <c r="C109" s="103"/>
      <c r="D109" s="103"/>
      <c r="E109" s="104" t="s">
        <v>215</v>
      </c>
      <c r="F109" s="104"/>
      <c r="G109" s="104"/>
      <c r="H109" s="104"/>
      <c r="I109" s="104"/>
      <c r="J109" s="104"/>
      <c r="K109" s="104"/>
      <c r="L109" s="54"/>
      <c r="M109" s="93"/>
      <c r="N109" s="93"/>
      <c r="O109" s="93"/>
      <c r="P109" s="93"/>
      <c r="Q109" s="93"/>
      <c r="R109" s="93"/>
      <c r="S109" s="93"/>
      <c r="T109" s="93"/>
    </row>
    <row r="110" spans="1:25" ht="36" customHeight="1" x14ac:dyDescent="0.15">
      <c r="D110" s="6"/>
      <c r="E110" s="6"/>
      <c r="F110" s="6"/>
      <c r="G110" s="6"/>
    </row>
    <row r="111" spans="1:25" ht="36" customHeight="1" x14ac:dyDescent="0.15">
      <c r="D111" s="6"/>
      <c r="E111" s="6"/>
      <c r="F111" s="6"/>
      <c r="G111" s="6"/>
    </row>
    <row r="112" spans="1:25" s="28" customFormat="1" ht="26.65" hidden="1" customHeight="1" x14ac:dyDescent="0.15">
      <c r="B112" s="394" t="s">
        <v>13</v>
      </c>
      <c r="C112" s="394"/>
      <c r="D112" s="394"/>
      <c r="E112" s="6"/>
      <c r="F112" s="6"/>
      <c r="G112" s="6"/>
      <c r="L112" s="29"/>
    </row>
    <row r="113" spans="2:12" s="28" customFormat="1" ht="46.9" hidden="1" customHeight="1" x14ac:dyDescent="0.15">
      <c r="B113" s="395" t="s">
        <v>104</v>
      </c>
      <c r="C113" s="396"/>
      <c r="D113" s="396"/>
      <c r="E113" s="396"/>
      <c r="F113" s="396"/>
      <c r="G113" s="396"/>
      <c r="H113" s="396"/>
      <c r="I113" s="396"/>
      <c r="J113" s="396"/>
      <c r="K113" s="397"/>
      <c r="L113" s="29"/>
    </row>
    <row r="114" spans="2:12" s="28" customFormat="1" ht="33.75" hidden="1" customHeight="1" x14ac:dyDescent="0.15">
      <c r="B114" s="398" t="s">
        <v>210</v>
      </c>
      <c r="C114" s="398"/>
      <c r="D114" s="398"/>
      <c r="E114" s="398"/>
      <c r="F114" s="398"/>
      <c r="G114" s="398"/>
      <c r="H114" s="398"/>
      <c r="I114" s="398"/>
      <c r="J114" s="398"/>
      <c r="K114" s="398"/>
      <c r="L114" s="29"/>
    </row>
    <row r="115" spans="2:12" s="28" customFormat="1" ht="22.15" hidden="1" customHeight="1" x14ac:dyDescent="0.15">
      <c r="B115" s="399" t="s">
        <v>86</v>
      </c>
      <c r="C115" s="400"/>
      <c r="D115" s="400"/>
      <c r="E115" s="400"/>
      <c r="F115" s="400"/>
      <c r="G115" s="400"/>
      <c r="H115" s="400"/>
      <c r="I115" s="400"/>
      <c r="J115" s="400"/>
      <c r="K115" s="401"/>
      <c r="L115" s="29"/>
    </row>
    <row r="116" spans="2:12" s="28" customFormat="1" ht="22.15" hidden="1" customHeight="1" x14ac:dyDescent="0.15">
      <c r="B116" s="402" t="s">
        <v>89</v>
      </c>
      <c r="C116" s="403"/>
      <c r="D116" s="403"/>
      <c r="E116" s="403"/>
      <c r="F116" s="403"/>
      <c r="G116" s="403"/>
      <c r="H116" s="403"/>
      <c r="I116" s="403"/>
      <c r="J116" s="403"/>
      <c r="K116" s="404"/>
      <c r="L116" s="29"/>
    </row>
    <row r="117" spans="2:12" s="28" customFormat="1" ht="22.15" hidden="1" customHeight="1" x14ac:dyDescent="0.15">
      <c r="B117" s="402" t="s">
        <v>87</v>
      </c>
      <c r="C117" s="403"/>
      <c r="D117" s="403"/>
      <c r="E117" s="403"/>
      <c r="F117" s="403"/>
      <c r="G117" s="403"/>
      <c r="H117" s="403"/>
      <c r="I117" s="403"/>
      <c r="J117" s="403"/>
      <c r="K117" s="404"/>
      <c r="L117" s="29"/>
    </row>
    <row r="118" spans="2:12" s="28" customFormat="1" ht="22.15" hidden="1" customHeight="1" x14ac:dyDescent="0.15">
      <c r="B118" s="402" t="s">
        <v>88</v>
      </c>
      <c r="C118" s="403"/>
      <c r="D118" s="403"/>
      <c r="E118" s="403"/>
      <c r="F118" s="403"/>
      <c r="G118" s="403"/>
      <c r="H118" s="403"/>
      <c r="I118" s="403"/>
      <c r="J118" s="403"/>
      <c r="K118" s="404"/>
      <c r="L118" s="29"/>
    </row>
    <row r="119" spans="2:12" s="28" customFormat="1" ht="22.15" hidden="1" customHeight="1" x14ac:dyDescent="0.15">
      <c r="B119" s="426" t="s">
        <v>18</v>
      </c>
      <c r="C119" s="427"/>
      <c r="D119" s="427"/>
      <c r="E119" s="427"/>
      <c r="F119" s="427"/>
      <c r="G119" s="427"/>
      <c r="H119" s="427"/>
      <c r="I119" s="427"/>
      <c r="J119" s="427"/>
      <c r="K119" s="428"/>
      <c r="L119" s="29"/>
    </row>
    <row r="120" spans="2:12" s="28" customFormat="1" hidden="1" x14ac:dyDescent="0.15">
      <c r="B120" s="7"/>
      <c r="C120" s="7"/>
      <c r="D120" s="7"/>
      <c r="E120" s="7"/>
      <c r="F120" s="7"/>
      <c r="G120" s="7"/>
      <c r="H120" s="30"/>
      <c r="I120" s="30"/>
      <c r="J120" s="30"/>
      <c r="K120" s="30"/>
      <c r="L120" s="29"/>
    </row>
    <row r="121" spans="2:12" s="28" customFormat="1" ht="21" hidden="1" customHeight="1" x14ac:dyDescent="0.15">
      <c r="B121" s="405" t="s">
        <v>91</v>
      </c>
      <c r="C121" s="406"/>
      <c r="D121" s="406"/>
      <c r="E121" s="406"/>
      <c r="F121" s="406"/>
      <c r="G121" s="406"/>
      <c r="H121" s="406"/>
      <c r="I121" s="406"/>
      <c r="J121" s="406"/>
      <c r="K121" s="407"/>
      <c r="L121" s="29"/>
    </row>
    <row r="122" spans="2:12" s="28" customFormat="1" ht="21" hidden="1" customHeight="1" x14ac:dyDescent="0.15">
      <c r="B122" s="408" t="s">
        <v>176</v>
      </c>
      <c r="C122" s="409"/>
      <c r="D122" s="409"/>
      <c r="E122" s="409"/>
      <c r="F122" s="409"/>
      <c r="G122" s="409"/>
      <c r="H122" s="409"/>
      <c r="I122" s="409"/>
      <c r="J122" s="409"/>
      <c r="K122" s="410"/>
      <c r="L122" s="29"/>
    </row>
    <row r="123" spans="2:12" s="28" customFormat="1" ht="21" hidden="1" customHeight="1" x14ac:dyDescent="0.15">
      <c r="B123" s="408" t="s">
        <v>177</v>
      </c>
      <c r="C123" s="409"/>
      <c r="D123" s="409"/>
      <c r="E123" s="409"/>
      <c r="F123" s="409"/>
      <c r="G123" s="409"/>
      <c r="H123" s="409"/>
      <c r="I123" s="409"/>
      <c r="J123" s="409"/>
      <c r="K123" s="410"/>
      <c r="L123" s="29"/>
    </row>
    <row r="124" spans="2:12" s="28" customFormat="1" ht="21" hidden="1" customHeight="1" x14ac:dyDescent="0.15">
      <c r="B124" s="429" t="s">
        <v>212</v>
      </c>
      <c r="C124" s="430"/>
      <c r="D124" s="430"/>
      <c r="E124" s="430"/>
      <c r="F124" s="430"/>
      <c r="G124" s="430"/>
      <c r="H124" s="430"/>
      <c r="I124" s="430"/>
      <c r="J124" s="430"/>
      <c r="K124" s="431"/>
      <c r="L124" s="29"/>
    </row>
    <row r="125" spans="2:12" s="28" customFormat="1" ht="79.5" hidden="1" customHeight="1" x14ac:dyDescent="0.15">
      <c r="B125" s="420" t="s">
        <v>105</v>
      </c>
      <c r="C125" s="421"/>
      <c r="D125" s="421"/>
      <c r="E125" s="421"/>
      <c r="F125" s="421"/>
      <c r="G125" s="421"/>
      <c r="H125" s="421"/>
      <c r="I125" s="421"/>
      <c r="J125" s="421"/>
      <c r="K125" s="422"/>
      <c r="L125" s="29"/>
    </row>
    <row r="126" spans="2:12" s="28" customFormat="1" ht="79.5" hidden="1" customHeight="1" x14ac:dyDescent="0.15">
      <c r="B126" s="423" t="s">
        <v>106</v>
      </c>
      <c r="C126" s="424"/>
      <c r="D126" s="424"/>
      <c r="E126" s="424"/>
      <c r="F126" s="424"/>
      <c r="G126" s="424"/>
      <c r="H126" s="424"/>
      <c r="I126" s="424"/>
      <c r="J126" s="424"/>
      <c r="K126" s="425"/>
      <c r="L126" s="29"/>
    </row>
    <row r="127" spans="2:12" s="28" customFormat="1" ht="39.4" hidden="1" customHeight="1" x14ac:dyDescent="0.15">
      <c r="B127" s="423" t="s">
        <v>107</v>
      </c>
      <c r="C127" s="424"/>
      <c r="D127" s="424"/>
      <c r="E127" s="424"/>
      <c r="F127" s="424"/>
      <c r="G127" s="424"/>
      <c r="H127" s="424"/>
      <c r="I127" s="424"/>
      <c r="J127" s="424"/>
      <c r="K127" s="425"/>
      <c r="L127" s="29"/>
    </row>
    <row r="128" spans="2:12" s="28" customFormat="1" ht="39.4" hidden="1" customHeight="1" x14ac:dyDescent="0.15">
      <c r="B128" s="423" t="s">
        <v>108</v>
      </c>
      <c r="C128" s="424"/>
      <c r="D128" s="424"/>
      <c r="E128" s="424"/>
      <c r="F128" s="424"/>
      <c r="G128" s="424"/>
      <c r="H128" s="424"/>
      <c r="I128" s="424"/>
      <c r="J128" s="424"/>
      <c r="K128" s="425"/>
      <c r="L128" s="29"/>
    </row>
    <row r="129" spans="2:12" s="28" customFormat="1" ht="45" hidden="1" customHeight="1" x14ac:dyDescent="0.15">
      <c r="B129" s="411" t="s">
        <v>109</v>
      </c>
      <c r="C129" s="412"/>
      <c r="D129" s="412"/>
      <c r="E129" s="412"/>
      <c r="F129" s="412"/>
      <c r="G129" s="412"/>
      <c r="H129" s="412"/>
      <c r="I129" s="412"/>
      <c r="J129" s="412"/>
      <c r="K129" s="413"/>
      <c r="L129" s="29"/>
    </row>
    <row r="130" spans="2:12" s="28" customFormat="1" ht="45" hidden="1" customHeight="1" x14ac:dyDescent="0.15">
      <c r="B130" s="414" t="s">
        <v>110</v>
      </c>
      <c r="C130" s="415"/>
      <c r="D130" s="415"/>
      <c r="E130" s="415"/>
      <c r="F130" s="415"/>
      <c r="G130" s="415"/>
      <c r="H130" s="415"/>
      <c r="I130" s="415"/>
      <c r="J130" s="415"/>
      <c r="K130" s="416"/>
      <c r="L130" s="29"/>
    </row>
    <row r="131" spans="2:12" s="28" customFormat="1" ht="59.65" hidden="1" customHeight="1" x14ac:dyDescent="0.15">
      <c r="B131" s="417" t="s">
        <v>111</v>
      </c>
      <c r="C131" s="418"/>
      <c r="D131" s="418"/>
      <c r="E131" s="418"/>
      <c r="F131" s="418"/>
      <c r="G131" s="418"/>
      <c r="H131" s="418"/>
      <c r="I131" s="418"/>
      <c r="J131" s="418"/>
      <c r="K131" s="419"/>
      <c r="L131" s="29"/>
    </row>
    <row r="132" spans="2:12" s="28" customFormat="1" ht="40.15" hidden="1" customHeight="1" x14ac:dyDescent="0.15">
      <c r="B132" s="420" t="s">
        <v>112</v>
      </c>
      <c r="C132" s="421"/>
      <c r="D132" s="421"/>
      <c r="E132" s="421"/>
      <c r="F132" s="421"/>
      <c r="G132" s="421"/>
      <c r="H132" s="421"/>
      <c r="I132" s="421"/>
      <c r="J132" s="421"/>
      <c r="K132" s="422"/>
      <c r="L132" s="29"/>
    </row>
    <row r="133" spans="2:12" s="28" customFormat="1" ht="21.75" hidden="1" customHeight="1" x14ac:dyDescent="0.15">
      <c r="B133" s="423" t="s">
        <v>113</v>
      </c>
      <c r="C133" s="424"/>
      <c r="D133" s="424"/>
      <c r="E133" s="424"/>
      <c r="F133" s="424"/>
      <c r="G133" s="424"/>
      <c r="H133" s="424"/>
      <c r="I133" s="424"/>
      <c r="J133" s="424"/>
      <c r="K133" s="425"/>
      <c r="L133" s="29"/>
    </row>
    <row r="134" spans="2:12" s="28" customFormat="1" ht="21.75" hidden="1" customHeight="1" x14ac:dyDescent="0.15">
      <c r="B134" s="411" t="s">
        <v>114</v>
      </c>
      <c r="C134" s="412"/>
      <c r="D134" s="412"/>
      <c r="E134" s="412"/>
      <c r="F134" s="412"/>
      <c r="G134" s="412"/>
      <c r="H134" s="412"/>
      <c r="I134" s="412"/>
      <c r="J134" s="412"/>
      <c r="K134" s="413"/>
      <c r="L134" s="29"/>
    </row>
    <row r="135" spans="2:12" s="28" customFormat="1" ht="38.65" hidden="1" customHeight="1" x14ac:dyDescent="0.15">
      <c r="B135" s="414" t="s">
        <v>115</v>
      </c>
      <c r="C135" s="415"/>
      <c r="D135" s="415"/>
      <c r="E135" s="415"/>
      <c r="F135" s="415"/>
      <c r="G135" s="415"/>
      <c r="H135" s="415"/>
      <c r="I135" s="415"/>
      <c r="J135" s="415"/>
      <c r="K135" s="416"/>
      <c r="L135" s="29"/>
    </row>
    <row r="136" spans="2:12" s="28" customFormat="1" ht="21.75" hidden="1" customHeight="1" x14ac:dyDescent="0.15">
      <c r="B136" s="414" t="s">
        <v>116</v>
      </c>
      <c r="C136" s="415"/>
      <c r="D136" s="415"/>
      <c r="E136" s="415"/>
      <c r="F136" s="415"/>
      <c r="G136" s="415"/>
      <c r="H136" s="415"/>
      <c r="I136" s="415"/>
      <c r="J136" s="415"/>
      <c r="K136" s="416"/>
      <c r="L136" s="29"/>
    </row>
    <row r="137" spans="2:12" s="28" customFormat="1" ht="40.15" hidden="1" customHeight="1" x14ac:dyDescent="0.15">
      <c r="B137" s="414" t="s">
        <v>117</v>
      </c>
      <c r="C137" s="415"/>
      <c r="D137" s="415"/>
      <c r="E137" s="415"/>
      <c r="F137" s="415"/>
      <c r="G137" s="415"/>
      <c r="H137" s="415"/>
      <c r="I137" s="415"/>
      <c r="J137" s="415"/>
      <c r="K137" s="416"/>
      <c r="L137" s="29"/>
    </row>
    <row r="138" spans="2:12" s="28" customFormat="1" ht="21.75" hidden="1" customHeight="1" x14ac:dyDescent="0.15">
      <c r="B138" s="444" t="s">
        <v>118</v>
      </c>
      <c r="C138" s="445"/>
      <c r="D138" s="445"/>
      <c r="E138" s="445"/>
      <c r="F138" s="445"/>
      <c r="G138" s="445"/>
      <c r="H138" s="445"/>
      <c r="I138" s="445"/>
      <c r="J138" s="445"/>
      <c r="K138" s="446"/>
      <c r="L138" s="29"/>
    </row>
    <row r="139" spans="2:12" s="28" customFormat="1" ht="21.75" hidden="1" customHeight="1" x14ac:dyDescent="0.15">
      <c r="B139" s="447" t="s">
        <v>15</v>
      </c>
      <c r="C139" s="448"/>
      <c r="D139" s="448"/>
      <c r="E139" s="448"/>
      <c r="F139" s="448"/>
      <c r="G139" s="448"/>
      <c r="H139" s="448"/>
      <c r="I139" s="448"/>
      <c r="J139" s="448"/>
      <c r="K139" s="449"/>
      <c r="L139" s="29"/>
    </row>
    <row r="140" spans="2:12" s="28" customFormat="1" ht="21.75" hidden="1" customHeight="1" x14ac:dyDescent="0.15">
      <c r="B140" s="450" t="s">
        <v>119</v>
      </c>
      <c r="C140" s="451"/>
      <c r="D140" s="451"/>
      <c r="E140" s="451"/>
      <c r="F140" s="451"/>
      <c r="G140" s="451"/>
      <c r="H140" s="451"/>
      <c r="I140" s="451"/>
      <c r="J140" s="451"/>
      <c r="K140" s="452"/>
      <c r="L140" s="29"/>
    </row>
    <row r="141" spans="2:12" s="28" customFormat="1" ht="39.75" hidden="1" customHeight="1" x14ac:dyDescent="0.15">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15">
      <c r="B142" s="100"/>
      <c r="C142" s="13" t="s">
        <v>96</v>
      </c>
      <c r="D142" s="14" t="s">
        <v>163</v>
      </c>
      <c r="E142" s="14" t="s">
        <v>164</v>
      </c>
      <c r="F142" s="14" t="s">
        <v>162</v>
      </c>
      <c r="G142" s="101"/>
      <c r="H142" s="101"/>
      <c r="I142" s="101"/>
      <c r="J142" s="101"/>
      <c r="K142" s="102"/>
      <c r="L142" s="29"/>
    </row>
    <row r="143" spans="2:12" s="28" customFormat="1" ht="93" hidden="1" customHeight="1" x14ac:dyDescent="0.15">
      <c r="B143" s="100"/>
      <c r="C143" s="13" t="s">
        <v>97</v>
      </c>
      <c r="D143" s="14" t="s">
        <v>165</v>
      </c>
      <c r="E143" s="14" t="s">
        <v>166</v>
      </c>
      <c r="F143" s="14" t="s">
        <v>172</v>
      </c>
      <c r="G143" s="101"/>
      <c r="H143" s="101"/>
      <c r="I143" s="101"/>
      <c r="J143" s="101"/>
      <c r="K143" s="102"/>
      <c r="L143" s="29"/>
    </row>
    <row r="144" spans="2:12" s="28" customFormat="1" ht="64.150000000000006" hidden="1" customHeight="1" x14ac:dyDescent="0.15">
      <c r="B144" s="15"/>
      <c r="C144" s="16" t="s">
        <v>159</v>
      </c>
      <c r="D144" s="17" t="s">
        <v>167</v>
      </c>
      <c r="E144" s="17" t="s">
        <v>168</v>
      </c>
      <c r="F144" s="17" t="s">
        <v>100</v>
      </c>
      <c r="G144" s="11"/>
      <c r="H144" s="11"/>
      <c r="I144" s="11"/>
      <c r="J144" s="11"/>
      <c r="K144" s="12"/>
      <c r="L144" s="29"/>
    </row>
    <row r="145" spans="2:12" s="28" customFormat="1" ht="64.150000000000006" hidden="1" customHeight="1" x14ac:dyDescent="0.15">
      <c r="B145" s="100"/>
      <c r="C145" s="13" t="s">
        <v>160</v>
      </c>
      <c r="D145" s="14" t="s">
        <v>170</v>
      </c>
      <c r="E145" s="14" t="s">
        <v>171</v>
      </c>
      <c r="F145" s="14" t="s">
        <v>100</v>
      </c>
      <c r="G145" s="101"/>
      <c r="H145" s="101"/>
      <c r="I145" s="101"/>
      <c r="J145" s="101"/>
      <c r="K145" s="102"/>
      <c r="L145" s="29"/>
    </row>
    <row r="146" spans="2:12" s="28" customFormat="1" ht="52.5" hidden="1" customHeight="1" x14ac:dyDescent="0.15">
      <c r="B146" s="97"/>
      <c r="C146" s="18" t="s">
        <v>161</v>
      </c>
      <c r="D146" s="19" t="s">
        <v>98</v>
      </c>
      <c r="E146" s="19" t="s">
        <v>99</v>
      </c>
      <c r="F146" s="19" t="s">
        <v>100</v>
      </c>
      <c r="G146" s="98"/>
      <c r="H146" s="98"/>
      <c r="I146" s="98"/>
      <c r="J146" s="98"/>
      <c r="K146" s="99"/>
      <c r="L146" s="29"/>
    </row>
    <row r="147" spans="2:12" s="28" customFormat="1" ht="43.15" hidden="1" customHeight="1" x14ac:dyDescent="0.15">
      <c r="B147" s="395" t="s">
        <v>120</v>
      </c>
      <c r="C147" s="432"/>
      <c r="D147" s="432"/>
      <c r="E147" s="432"/>
      <c r="F147" s="432"/>
      <c r="G147" s="432"/>
      <c r="H147" s="432"/>
      <c r="I147" s="432"/>
      <c r="J147" s="432"/>
      <c r="K147" s="433"/>
      <c r="L147" s="29"/>
    </row>
    <row r="148" spans="2:12" s="28" customFormat="1" ht="116.25" hidden="1" customHeight="1" x14ac:dyDescent="0.15">
      <c r="B148" s="434" t="s">
        <v>203</v>
      </c>
      <c r="C148" s="435"/>
      <c r="D148" s="436"/>
      <c r="E148" s="436"/>
      <c r="F148" s="436"/>
      <c r="G148" s="436"/>
      <c r="H148" s="436"/>
      <c r="I148" s="436"/>
      <c r="J148" s="436"/>
      <c r="K148" s="437"/>
      <c r="L148" s="29"/>
    </row>
    <row r="149" spans="2:12" s="28" customFormat="1" ht="38.65" hidden="1" customHeight="1" x14ac:dyDescent="0.15">
      <c r="B149" s="438" t="s">
        <v>121</v>
      </c>
      <c r="C149" s="439"/>
      <c r="D149" s="439"/>
      <c r="E149" s="439"/>
      <c r="F149" s="439"/>
      <c r="G149" s="439"/>
      <c r="H149" s="439"/>
      <c r="I149" s="439"/>
      <c r="J149" s="439"/>
      <c r="K149" s="440"/>
      <c r="L149" s="29"/>
    </row>
    <row r="150" spans="2:12" s="28" customFormat="1" ht="117" hidden="1" customHeight="1" x14ac:dyDescent="0.15">
      <c r="B150" s="441" t="s">
        <v>122</v>
      </c>
      <c r="C150" s="442"/>
      <c r="D150" s="442"/>
      <c r="E150" s="442"/>
      <c r="F150" s="442"/>
      <c r="G150" s="442"/>
      <c r="H150" s="442"/>
      <c r="I150" s="442"/>
      <c r="J150" s="442"/>
      <c r="K150" s="443"/>
      <c r="L150" s="29"/>
    </row>
    <row r="151" spans="2:12" s="28" customFormat="1" ht="117" hidden="1" customHeight="1" x14ac:dyDescent="0.15">
      <c r="B151" s="438" t="s">
        <v>123</v>
      </c>
      <c r="C151" s="439"/>
      <c r="D151" s="439"/>
      <c r="E151" s="439"/>
      <c r="F151" s="439"/>
      <c r="G151" s="439"/>
      <c r="H151" s="439"/>
      <c r="I151" s="439"/>
      <c r="J151" s="439"/>
      <c r="K151" s="440"/>
      <c r="L151" s="29"/>
    </row>
    <row r="152" spans="2:12" s="28" customFormat="1" ht="80.099999999999994" hidden="1" customHeight="1" x14ac:dyDescent="0.15">
      <c r="B152" s="447" t="s">
        <v>204</v>
      </c>
      <c r="C152" s="448"/>
      <c r="D152" s="448"/>
      <c r="E152" s="448"/>
      <c r="F152" s="448"/>
      <c r="G152" s="448"/>
      <c r="H152" s="448"/>
      <c r="I152" s="448"/>
      <c r="J152" s="448"/>
      <c r="K152" s="449"/>
      <c r="L152" s="29"/>
    </row>
    <row r="153" spans="2:12" s="28" customFormat="1" ht="80.099999999999994" hidden="1" customHeight="1" x14ac:dyDescent="0.15">
      <c r="B153" s="456" t="s">
        <v>124</v>
      </c>
      <c r="C153" s="457"/>
      <c r="D153" s="457"/>
      <c r="E153" s="457"/>
      <c r="F153" s="457"/>
      <c r="G153" s="457"/>
      <c r="H153" s="457"/>
      <c r="I153" s="457"/>
      <c r="J153" s="457"/>
      <c r="K153" s="458"/>
      <c r="L153" s="29"/>
    </row>
    <row r="154" spans="2:12" s="28" customFormat="1" ht="80.099999999999994" hidden="1" customHeight="1" x14ac:dyDescent="0.15">
      <c r="B154" s="456" t="s">
        <v>125</v>
      </c>
      <c r="C154" s="457"/>
      <c r="D154" s="457"/>
      <c r="E154" s="457"/>
      <c r="F154" s="457"/>
      <c r="G154" s="457"/>
      <c r="H154" s="457"/>
      <c r="I154" s="457"/>
      <c r="J154" s="457"/>
      <c r="K154" s="458"/>
      <c r="L154" s="29"/>
    </row>
    <row r="155" spans="2:12" s="28" customFormat="1" ht="80.099999999999994" hidden="1" customHeight="1" x14ac:dyDescent="0.15">
      <c r="B155" s="456" t="s">
        <v>126</v>
      </c>
      <c r="C155" s="457"/>
      <c r="D155" s="457"/>
      <c r="E155" s="457"/>
      <c r="F155" s="457"/>
      <c r="G155" s="457"/>
      <c r="H155" s="457"/>
      <c r="I155" s="457"/>
      <c r="J155" s="457"/>
      <c r="K155" s="458"/>
      <c r="L155" s="29"/>
    </row>
    <row r="156" spans="2:12" s="28" customFormat="1" ht="80.099999999999994" hidden="1" customHeight="1" x14ac:dyDescent="0.15">
      <c r="B156" s="438" t="s">
        <v>127</v>
      </c>
      <c r="C156" s="439"/>
      <c r="D156" s="439"/>
      <c r="E156" s="439"/>
      <c r="F156" s="439"/>
      <c r="G156" s="439"/>
      <c r="H156" s="439"/>
      <c r="I156" s="439"/>
      <c r="J156" s="439"/>
      <c r="K156" s="440"/>
      <c r="L156" s="29"/>
    </row>
    <row r="157" spans="2:12" s="28" customFormat="1" ht="35.25" hidden="1" customHeight="1" x14ac:dyDescent="0.15">
      <c r="B157" s="420" t="s">
        <v>205</v>
      </c>
      <c r="C157" s="421"/>
      <c r="D157" s="421"/>
      <c r="E157" s="421"/>
      <c r="F157" s="421"/>
      <c r="G157" s="421"/>
      <c r="H157" s="421"/>
      <c r="I157" s="421"/>
      <c r="J157" s="421"/>
      <c r="K157" s="422"/>
      <c r="L157" s="29"/>
    </row>
    <row r="158" spans="2:12" s="28" customFormat="1" ht="35.25" hidden="1" customHeight="1" x14ac:dyDescent="0.15">
      <c r="B158" s="423" t="s">
        <v>206</v>
      </c>
      <c r="C158" s="424"/>
      <c r="D158" s="424"/>
      <c r="E158" s="424"/>
      <c r="F158" s="424"/>
      <c r="G158" s="424"/>
      <c r="H158" s="424"/>
      <c r="I158" s="424"/>
      <c r="J158" s="424"/>
      <c r="K158" s="425"/>
      <c r="L158" s="29"/>
    </row>
    <row r="159" spans="2:12" s="28" customFormat="1" ht="35.25" hidden="1" customHeight="1" x14ac:dyDescent="0.15">
      <c r="B159" s="423" t="s">
        <v>206</v>
      </c>
      <c r="C159" s="424"/>
      <c r="D159" s="424"/>
      <c r="E159" s="424"/>
      <c r="F159" s="424"/>
      <c r="G159" s="424"/>
      <c r="H159" s="424"/>
      <c r="I159" s="424"/>
      <c r="J159" s="424"/>
      <c r="K159" s="425"/>
      <c r="L159" s="29"/>
    </row>
    <row r="160" spans="2:12" s="28" customFormat="1" ht="21" hidden="1" customHeight="1" x14ac:dyDescent="0.15">
      <c r="B160" s="456" t="s">
        <v>128</v>
      </c>
      <c r="C160" s="457"/>
      <c r="D160" s="457"/>
      <c r="E160" s="457"/>
      <c r="F160" s="457"/>
      <c r="G160" s="457"/>
      <c r="H160" s="457"/>
      <c r="I160" s="457"/>
      <c r="J160" s="457"/>
      <c r="K160" s="458"/>
      <c r="L160" s="29"/>
    </row>
    <row r="161" spans="2:12" s="28" customFormat="1" ht="21" hidden="1" customHeight="1" x14ac:dyDescent="0.15">
      <c r="B161" s="438" t="s">
        <v>129</v>
      </c>
      <c r="C161" s="439"/>
      <c r="D161" s="439"/>
      <c r="E161" s="439"/>
      <c r="F161" s="439"/>
      <c r="G161" s="439"/>
      <c r="H161" s="439"/>
      <c r="I161" s="439"/>
      <c r="J161" s="439"/>
      <c r="K161" s="440"/>
      <c r="L161" s="29"/>
    </row>
    <row r="162" spans="2:12" s="28" customFormat="1" ht="42.4" hidden="1" customHeight="1" x14ac:dyDescent="0.15">
      <c r="B162" s="447" t="s">
        <v>130</v>
      </c>
      <c r="C162" s="448"/>
      <c r="D162" s="448"/>
      <c r="E162" s="448"/>
      <c r="F162" s="448"/>
      <c r="G162" s="448"/>
      <c r="H162" s="448"/>
      <c r="I162" s="448"/>
      <c r="J162" s="448"/>
      <c r="K162" s="449"/>
      <c r="L162" s="29"/>
    </row>
    <row r="163" spans="2:12" s="28" customFormat="1" ht="49.5" hidden="1" customHeight="1" x14ac:dyDescent="0.15">
      <c r="B163" s="447" t="s">
        <v>81</v>
      </c>
      <c r="C163" s="448"/>
      <c r="D163" s="448"/>
      <c r="E163" s="448"/>
      <c r="F163" s="448"/>
      <c r="G163" s="448"/>
      <c r="H163" s="448"/>
      <c r="I163" s="448"/>
      <c r="J163" s="448"/>
      <c r="K163" s="449"/>
      <c r="L163" s="29"/>
    </row>
    <row r="164" spans="2:12" s="28" customFormat="1" ht="90" hidden="1" customHeight="1" x14ac:dyDescent="0.15">
      <c r="B164" s="467" t="s">
        <v>131</v>
      </c>
      <c r="C164" s="468"/>
      <c r="D164" s="468"/>
      <c r="E164" s="468"/>
      <c r="F164" s="468"/>
      <c r="G164" s="468"/>
      <c r="H164" s="468"/>
      <c r="I164" s="468"/>
      <c r="J164" s="468"/>
      <c r="K164" s="469"/>
      <c r="L164" s="29"/>
    </row>
    <row r="165" spans="2:12" s="28" customFormat="1" ht="133.15" hidden="1" customHeight="1" x14ac:dyDescent="0.15">
      <c r="B165" s="485" t="s">
        <v>132</v>
      </c>
      <c r="C165" s="486"/>
      <c r="D165" s="486"/>
      <c r="E165" s="486"/>
      <c r="F165" s="486"/>
      <c r="G165" s="486"/>
      <c r="H165" s="486"/>
      <c r="I165" s="486"/>
      <c r="J165" s="486"/>
      <c r="K165" s="487"/>
      <c r="L165" s="29"/>
    </row>
    <row r="166" spans="2:12" s="28" customFormat="1" ht="22.5" hidden="1" customHeight="1" x14ac:dyDescent="0.15">
      <c r="B166" s="482" t="s">
        <v>133</v>
      </c>
      <c r="C166" s="483"/>
      <c r="D166" s="483"/>
      <c r="E166" s="483"/>
      <c r="F166" s="483"/>
      <c r="G166" s="483"/>
      <c r="H166" s="483"/>
      <c r="I166" s="483"/>
      <c r="J166" s="483"/>
      <c r="K166" s="484"/>
      <c r="L166" s="29"/>
    </row>
    <row r="167" spans="2:12" s="28" customFormat="1" ht="51" hidden="1" customHeight="1" x14ac:dyDescent="0.15">
      <c r="B167" s="485" t="s">
        <v>103</v>
      </c>
      <c r="C167" s="486"/>
      <c r="D167" s="486"/>
      <c r="E167" s="486"/>
      <c r="F167" s="486"/>
      <c r="G167" s="486"/>
      <c r="H167" s="486"/>
      <c r="I167" s="486"/>
      <c r="J167" s="486"/>
      <c r="K167" s="487"/>
      <c r="L167" s="29"/>
    </row>
    <row r="168" spans="2:12" s="28" customFormat="1" ht="65.25" hidden="1" customHeight="1" x14ac:dyDescent="0.15">
      <c r="B168" s="414" t="s">
        <v>178</v>
      </c>
      <c r="C168" s="415"/>
      <c r="D168" s="415"/>
      <c r="E168" s="415"/>
      <c r="F168" s="415"/>
      <c r="G168" s="415"/>
      <c r="H168" s="415"/>
      <c r="I168" s="415"/>
      <c r="J168" s="415"/>
      <c r="K168" s="416"/>
      <c r="L168" s="29"/>
    </row>
    <row r="169" spans="2:12" s="28" customFormat="1" ht="65.25" hidden="1" customHeight="1" x14ac:dyDescent="0.15">
      <c r="B169" s="414" t="s">
        <v>179</v>
      </c>
      <c r="C169" s="415"/>
      <c r="D169" s="415"/>
      <c r="E169" s="415"/>
      <c r="F169" s="415"/>
      <c r="G169" s="415"/>
      <c r="H169" s="415"/>
      <c r="I169" s="415"/>
      <c r="J169" s="415"/>
      <c r="K169" s="416"/>
      <c r="L169" s="29"/>
    </row>
    <row r="170" spans="2:12" s="28" customFormat="1" ht="65.25" hidden="1" customHeight="1" x14ac:dyDescent="0.15">
      <c r="B170" s="444" t="s">
        <v>180</v>
      </c>
      <c r="C170" s="445"/>
      <c r="D170" s="445"/>
      <c r="E170" s="445"/>
      <c r="F170" s="445"/>
      <c r="G170" s="445"/>
      <c r="H170" s="445"/>
      <c r="I170" s="445"/>
      <c r="J170" s="445"/>
      <c r="K170" s="446"/>
      <c r="L170" s="29"/>
    </row>
    <row r="171" spans="2:12" s="28" customFormat="1" ht="65.25" hidden="1" customHeight="1" x14ac:dyDescent="0.15">
      <c r="B171" s="414" t="s">
        <v>181</v>
      </c>
      <c r="C171" s="415"/>
      <c r="D171" s="415"/>
      <c r="E171" s="415"/>
      <c r="F171" s="415"/>
      <c r="G171" s="415"/>
      <c r="H171" s="415"/>
      <c r="I171" s="415"/>
      <c r="J171" s="415"/>
      <c r="K171" s="416"/>
      <c r="L171" s="29"/>
    </row>
    <row r="172" spans="2:12" s="28" customFormat="1" ht="65.25" hidden="1" customHeight="1" x14ac:dyDescent="0.15">
      <c r="B172" s="453" t="s">
        <v>182</v>
      </c>
      <c r="C172" s="454"/>
      <c r="D172" s="454"/>
      <c r="E172" s="454"/>
      <c r="F172" s="454"/>
      <c r="G172" s="454"/>
      <c r="H172" s="454"/>
      <c r="I172" s="454"/>
      <c r="J172" s="454"/>
      <c r="K172" s="455"/>
      <c r="L172" s="29"/>
    </row>
    <row r="173" spans="2:12" s="28" customFormat="1" ht="20.65" hidden="1" customHeight="1" x14ac:dyDescent="0.15">
      <c r="B173" s="461" t="s">
        <v>134</v>
      </c>
      <c r="C173" s="462"/>
      <c r="D173" s="462"/>
      <c r="E173" s="462"/>
      <c r="F173" s="462"/>
      <c r="G173" s="462"/>
      <c r="H173" s="462"/>
      <c r="I173" s="462"/>
      <c r="J173" s="462"/>
      <c r="K173" s="463"/>
      <c r="L173" s="29"/>
    </row>
    <row r="174" spans="2:12" s="28" customFormat="1" ht="39" hidden="1" customHeight="1" x14ac:dyDescent="0.15">
      <c r="B174" s="414" t="s">
        <v>77</v>
      </c>
      <c r="C174" s="415"/>
      <c r="D174" s="415"/>
      <c r="E174" s="415"/>
      <c r="F174" s="415"/>
      <c r="G174" s="415"/>
      <c r="H174" s="415"/>
      <c r="I174" s="415"/>
      <c r="J174" s="415"/>
      <c r="K174" s="416"/>
      <c r="L174" s="29"/>
    </row>
    <row r="175" spans="2:12" s="28" customFormat="1" ht="21" hidden="1" customHeight="1" x14ac:dyDescent="0.15">
      <c r="B175" s="417" t="s">
        <v>80</v>
      </c>
      <c r="C175" s="418"/>
      <c r="D175" s="418"/>
      <c r="E175" s="418"/>
      <c r="F175" s="418"/>
      <c r="G175" s="418"/>
      <c r="H175" s="418"/>
      <c r="I175" s="418"/>
      <c r="J175" s="418"/>
      <c r="K175" s="419"/>
      <c r="L175" s="29"/>
    </row>
    <row r="176" spans="2:12" s="28" customFormat="1" ht="39" hidden="1" customHeight="1" x14ac:dyDescent="0.15">
      <c r="B176" s="423" t="s">
        <v>183</v>
      </c>
      <c r="C176" s="424"/>
      <c r="D176" s="424"/>
      <c r="E176" s="424"/>
      <c r="F176" s="424"/>
      <c r="G176" s="424"/>
      <c r="H176" s="424"/>
      <c r="I176" s="424"/>
      <c r="J176" s="424"/>
      <c r="K176" s="425"/>
      <c r="L176" s="29"/>
    </row>
    <row r="177" spans="2:20" s="28" customFormat="1" ht="19.5" hidden="1" customHeight="1" x14ac:dyDescent="0.15">
      <c r="B177" s="464" t="s">
        <v>135</v>
      </c>
      <c r="C177" s="465"/>
      <c r="D177" s="465"/>
      <c r="E177" s="465"/>
      <c r="F177" s="465"/>
      <c r="G177" s="465"/>
      <c r="H177" s="465"/>
      <c r="I177" s="465"/>
      <c r="J177" s="465"/>
      <c r="K177" s="466"/>
      <c r="L177" s="29"/>
    </row>
    <row r="178" spans="2:20" s="28" customFormat="1" ht="40.15" hidden="1" customHeight="1" x14ac:dyDescent="0.15">
      <c r="B178" s="476" t="s">
        <v>174</v>
      </c>
      <c r="C178" s="477"/>
      <c r="D178" s="477"/>
      <c r="E178" s="477"/>
      <c r="F178" s="477"/>
      <c r="G178" s="477"/>
      <c r="H178" s="477"/>
      <c r="I178" s="477"/>
      <c r="J178" s="477"/>
      <c r="K178" s="478"/>
      <c r="L178" s="29"/>
    </row>
    <row r="179" spans="2:20" s="28" customFormat="1" ht="40.15" hidden="1" customHeight="1" x14ac:dyDescent="0.15">
      <c r="B179" s="479" t="s">
        <v>175</v>
      </c>
      <c r="C179" s="480"/>
      <c r="D179" s="480"/>
      <c r="E179" s="480"/>
      <c r="F179" s="480"/>
      <c r="G179" s="480"/>
      <c r="H179" s="480"/>
      <c r="I179" s="480"/>
      <c r="J179" s="480"/>
      <c r="K179" s="481"/>
      <c r="L179" s="29"/>
    </row>
    <row r="180" spans="2:20" s="28" customFormat="1" ht="41.25" hidden="1" customHeight="1" x14ac:dyDescent="0.15">
      <c r="B180" s="470" t="s">
        <v>136</v>
      </c>
      <c r="C180" s="471"/>
      <c r="D180" s="471"/>
      <c r="E180" s="471"/>
      <c r="F180" s="471"/>
      <c r="G180" s="471"/>
      <c r="H180" s="471"/>
      <c r="I180" s="471"/>
      <c r="J180" s="471"/>
      <c r="K180" s="472"/>
      <c r="L180" s="29"/>
    </row>
    <row r="181" spans="2:20" s="28" customFormat="1" ht="19.5" hidden="1" customHeight="1" x14ac:dyDescent="0.15">
      <c r="B181" s="473" t="s">
        <v>137</v>
      </c>
      <c r="C181" s="474"/>
      <c r="D181" s="474"/>
      <c r="E181" s="474"/>
      <c r="F181" s="474"/>
      <c r="G181" s="474"/>
      <c r="H181" s="474"/>
      <c r="I181" s="474"/>
      <c r="J181" s="474"/>
      <c r="K181" s="475"/>
      <c r="L181" s="29"/>
    </row>
    <row r="182" spans="2:20" s="28" customFormat="1" ht="40.5" hidden="1" customHeight="1" x14ac:dyDescent="0.15">
      <c r="B182" s="470" t="s">
        <v>138</v>
      </c>
      <c r="C182" s="471"/>
      <c r="D182" s="471"/>
      <c r="E182" s="471"/>
      <c r="F182" s="471"/>
      <c r="G182" s="471"/>
      <c r="H182" s="471"/>
      <c r="I182" s="471"/>
      <c r="J182" s="471"/>
      <c r="K182" s="472"/>
      <c r="L182" s="29"/>
    </row>
    <row r="183" spans="2:20" s="28" customFormat="1" ht="19.5" hidden="1" customHeight="1" x14ac:dyDescent="0.15">
      <c r="B183" s="473" t="s">
        <v>139</v>
      </c>
      <c r="C183" s="474"/>
      <c r="D183" s="474"/>
      <c r="E183" s="474"/>
      <c r="F183" s="474"/>
      <c r="G183" s="474"/>
      <c r="H183" s="474"/>
      <c r="I183" s="474"/>
      <c r="J183" s="474"/>
      <c r="K183" s="475"/>
      <c r="L183" s="29"/>
    </row>
    <row r="184" spans="2:20" s="28" customFormat="1" ht="150.75" hidden="1" customHeight="1" x14ac:dyDescent="0.15">
      <c r="B184" s="476" t="s">
        <v>140</v>
      </c>
      <c r="C184" s="477"/>
      <c r="D184" s="477"/>
      <c r="E184" s="477"/>
      <c r="F184" s="477"/>
      <c r="G184" s="477"/>
      <c r="H184" s="477"/>
      <c r="I184" s="477"/>
      <c r="J184" s="477"/>
      <c r="K184" s="478"/>
      <c r="L184" s="29"/>
    </row>
    <row r="185" spans="2:20" s="28" customFormat="1" ht="186.75" hidden="1" customHeight="1" x14ac:dyDescent="0.15">
      <c r="B185" s="479" t="s">
        <v>141</v>
      </c>
      <c r="C185" s="480"/>
      <c r="D185" s="480"/>
      <c r="E185" s="480"/>
      <c r="F185" s="480"/>
      <c r="G185" s="480"/>
      <c r="H185" s="480"/>
      <c r="I185" s="480"/>
      <c r="J185" s="480"/>
      <c r="K185" s="481"/>
      <c r="L185" s="29"/>
      <c r="M185" s="31">
        <f>IF(OR(LEFT(H35,1)="×",K43="×",LEFT(K46,1)="×",K48="×",LEFT(K49,1)="×",K51="×",LEFT(K54,1)="×",LEFT(K56,1)="×",K70="×",K71="×",K72="×",LEFT(K76,1)="×",LEFT(K78,1)="×",K79="×",K85="×",K86="×",K89="×",K90="×",K92="×",K96="×",K97="×",LEFT(K101,1)="×"),1,0)</f>
        <v>0</v>
      </c>
      <c r="N185" s="108" t="s">
        <v>173</v>
      </c>
      <c r="O185" s="109"/>
      <c r="P185" s="109"/>
      <c r="Q185" s="109"/>
      <c r="R185" s="109"/>
      <c r="S185" s="109"/>
      <c r="T185" s="109"/>
    </row>
    <row r="186" spans="2:20" s="28" customFormat="1" ht="19.5" hidden="1" customHeight="1" x14ac:dyDescent="0.15">
      <c r="B186" s="20"/>
      <c r="C186" s="20"/>
      <c r="D186" s="20"/>
      <c r="E186" s="20"/>
      <c r="F186" s="20"/>
      <c r="G186" s="20"/>
      <c r="H186" s="20"/>
      <c r="I186" s="20"/>
      <c r="J186" s="20"/>
      <c r="K186" s="20"/>
      <c r="L186" s="29"/>
    </row>
    <row r="187" spans="2:20" s="28" customFormat="1" ht="24" hidden="1" customHeight="1" x14ac:dyDescent="0.15">
      <c r="B187" s="394" t="s">
        <v>14</v>
      </c>
      <c r="C187" s="394"/>
      <c r="D187" s="394"/>
      <c r="E187" s="6"/>
      <c r="F187" s="6"/>
      <c r="G187" s="6"/>
      <c r="L187" s="29"/>
    </row>
    <row r="188" spans="2:20" s="28" customFormat="1" ht="24" hidden="1" customHeight="1" x14ac:dyDescent="0.15">
      <c r="B188" s="21">
        <f>IF(LEFT(B3,3)="様式１",1,IF(LEFT(B3,3)="様式２",2,0))</f>
        <v>1</v>
      </c>
      <c r="C188" s="6" t="s">
        <v>78</v>
      </c>
      <c r="D188" s="6"/>
      <c r="E188" s="6"/>
      <c r="F188" s="6"/>
      <c r="G188" s="6"/>
      <c r="L188" s="29"/>
    </row>
    <row r="189" spans="2:20" s="28" customFormat="1" ht="24" hidden="1" customHeight="1" x14ac:dyDescent="0.15">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15">
      <c r="B190" s="6"/>
      <c r="C190" s="6"/>
      <c r="D190" s="6"/>
      <c r="E190" s="6"/>
      <c r="F190" s="6"/>
      <c r="G190" s="6"/>
    </row>
    <row r="191" spans="2:20" ht="24" customHeight="1" x14ac:dyDescent="0.15">
      <c r="B191" s="6"/>
      <c r="C191" s="6"/>
      <c r="D191" s="6"/>
      <c r="E191" s="6"/>
      <c r="F191" s="6"/>
      <c r="G191" s="6"/>
    </row>
    <row r="192" spans="2:20" ht="24" customHeight="1" x14ac:dyDescent="0.15">
      <c r="B192" s="6"/>
      <c r="C192" s="6"/>
      <c r="D192" s="6"/>
      <c r="E192" s="6"/>
      <c r="F192" s="6"/>
      <c r="G192" s="6"/>
    </row>
    <row r="193" spans="2:7" ht="24" customHeight="1" x14ac:dyDescent="0.15">
      <c r="B193" s="6"/>
      <c r="C193" s="6"/>
      <c r="D193" s="6"/>
      <c r="E193" s="6"/>
      <c r="F193" s="6"/>
      <c r="G193" s="6"/>
    </row>
    <row r="194" spans="2:7" ht="24" customHeight="1" x14ac:dyDescent="0.15">
      <c r="B194" s="6"/>
      <c r="C194" s="6"/>
      <c r="D194" s="6"/>
      <c r="E194" s="6"/>
      <c r="F194" s="6"/>
      <c r="G194" s="6"/>
    </row>
    <row r="195" spans="2:7" ht="24" customHeight="1" x14ac:dyDescent="0.15">
      <c r="B195" s="6"/>
      <c r="C195" s="6"/>
      <c r="D195" s="6"/>
      <c r="E195" s="6"/>
      <c r="F195" s="6"/>
      <c r="G195" s="6"/>
    </row>
    <row r="196" spans="2:7" ht="24" customHeight="1" x14ac:dyDescent="0.15">
      <c r="B196" s="6"/>
      <c r="C196" s="6"/>
      <c r="D196" s="6"/>
      <c r="E196" s="6"/>
      <c r="F196" s="6"/>
      <c r="G196" s="6"/>
    </row>
    <row r="197" spans="2:7" ht="24" customHeight="1" x14ac:dyDescent="0.15">
      <c r="B197" s="6"/>
      <c r="C197" s="6"/>
      <c r="D197" s="6"/>
      <c r="E197" s="6"/>
      <c r="F197" s="6"/>
      <c r="G197" s="6"/>
    </row>
    <row r="198" spans="2:7" ht="24" customHeight="1" x14ac:dyDescent="0.15">
      <c r="B198" s="6"/>
      <c r="C198" s="6"/>
      <c r="D198" s="6"/>
      <c r="E198" s="6"/>
      <c r="F198" s="6"/>
      <c r="G198" s="6"/>
    </row>
    <row r="199" spans="2:7" ht="24" customHeight="1" x14ac:dyDescent="0.15">
      <c r="B199" s="6"/>
      <c r="C199" s="6"/>
      <c r="D199" s="6"/>
      <c r="E199" s="6"/>
      <c r="F199" s="6"/>
      <c r="G199" s="6"/>
    </row>
    <row r="200" spans="2:7" ht="24" customHeight="1" x14ac:dyDescent="0.15">
      <c r="B200" s="6"/>
      <c r="C200" s="6"/>
      <c r="D200" s="6"/>
      <c r="E200" s="6"/>
      <c r="F200" s="6"/>
      <c r="G200" s="6"/>
    </row>
    <row r="201" spans="2:7" ht="24" customHeight="1" x14ac:dyDescent="0.15">
      <c r="B201" s="6"/>
      <c r="C201" s="6"/>
      <c r="D201" s="6"/>
      <c r="E201" s="6"/>
      <c r="F201" s="6"/>
      <c r="G201" s="6"/>
    </row>
    <row r="202" spans="2:7" ht="24" customHeight="1" x14ac:dyDescent="0.15">
      <c r="B202" s="6"/>
      <c r="C202" s="6"/>
      <c r="D202" s="6"/>
      <c r="E202" s="6"/>
      <c r="F202" s="6"/>
      <c r="G202" s="6"/>
    </row>
    <row r="203" spans="2:7" ht="24" customHeight="1" x14ac:dyDescent="0.15">
      <c r="B203" s="6"/>
      <c r="C203" s="6"/>
      <c r="D203" s="6"/>
      <c r="E203" s="6"/>
      <c r="F203" s="6"/>
      <c r="G203" s="6"/>
    </row>
    <row r="204" spans="2:7" ht="24" customHeight="1" x14ac:dyDescent="0.15">
      <c r="B204" s="6"/>
      <c r="C204" s="6"/>
      <c r="D204" s="6"/>
      <c r="E204" s="6"/>
      <c r="F204" s="6"/>
      <c r="G204" s="6"/>
    </row>
    <row r="205" spans="2:7" ht="24" customHeight="1" x14ac:dyDescent="0.15">
      <c r="B205" s="6"/>
      <c r="C205" s="6"/>
      <c r="D205" s="6"/>
      <c r="E205" s="6"/>
      <c r="F205" s="6"/>
      <c r="G205" s="6"/>
    </row>
    <row r="206" spans="2:7" ht="24" customHeight="1" x14ac:dyDescent="0.15">
      <c r="B206" s="6"/>
      <c r="C206" s="6"/>
      <c r="D206" s="6"/>
      <c r="E206" s="6"/>
      <c r="F206" s="6"/>
      <c r="G206" s="6"/>
    </row>
    <row r="207" spans="2:7" ht="24" customHeight="1" x14ac:dyDescent="0.15">
      <c r="B207" s="6"/>
      <c r="C207" s="6"/>
      <c r="D207" s="6"/>
      <c r="E207" s="6"/>
      <c r="F207" s="6"/>
      <c r="G207" s="6"/>
    </row>
    <row r="208" spans="2:7" ht="24" customHeight="1" x14ac:dyDescent="0.15">
      <c r="B208" s="6"/>
      <c r="C208" s="6"/>
      <c r="D208" s="6"/>
      <c r="E208" s="6"/>
      <c r="F208" s="6"/>
      <c r="G208" s="6"/>
    </row>
    <row r="209" spans="2:7" ht="24" customHeight="1" x14ac:dyDescent="0.15">
      <c r="B209" s="6"/>
      <c r="C209" s="6"/>
      <c r="D209" s="6"/>
      <c r="E209" s="6"/>
      <c r="F209" s="6"/>
      <c r="G209" s="6"/>
    </row>
    <row r="210" spans="2:7" x14ac:dyDescent="0.15">
      <c r="B210" s="6"/>
      <c r="C210" s="6"/>
      <c r="D210" s="6"/>
      <c r="E210" s="6"/>
      <c r="F210" s="6"/>
      <c r="G210" s="6"/>
    </row>
    <row r="211" spans="2:7" x14ac:dyDescent="0.15">
      <c r="B211" s="6"/>
      <c r="C211" s="6"/>
      <c r="D211" s="6"/>
      <c r="E211" s="6"/>
      <c r="F211" s="6"/>
      <c r="G211" s="6"/>
    </row>
    <row r="212" spans="2:7" x14ac:dyDescent="0.15">
      <c r="B212" s="6"/>
      <c r="C212" s="6"/>
      <c r="D212" s="6"/>
      <c r="E212" s="6"/>
      <c r="F212" s="6"/>
      <c r="G212" s="6"/>
    </row>
  </sheetData>
  <sheetProtection algorithmName="SHA-512" hashValue="Soyj6NwHRLORk7Y1Lqc9Owq5t+SuaZcxnKd1Kh2ByVNTichS5yHSJmDOBkPHbxO3eqa4LZ80WGvDSBqA9BfX2Q==" saltValue="3QxjS/uRE2EUiNzANRp68g==" spinCount="100000" sheet="1" objects="1" scenarios="1" formatCells="0" formatRows="0" selectLockedCells="1"/>
  <customSheetViews>
    <customSheetView guid="{70E07C77-0443-478B-9907-DC8173017165}"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 guid="{68C7B5DD-9A4A-4060-B4FA-8B064DE7E874}"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3"/>
      <headerFooter>
        <oddFooter>&amp;C&amp;"BIZ UDPゴシック,標準"&amp;12&amp;P</oddFooter>
      </headerFooter>
    </customSheetView>
  </customSheetViews>
  <mergeCells count="301">
    <mergeCell ref="D1:I2"/>
    <mergeCell ref="J1:K1"/>
    <mergeCell ref="M1:T1"/>
    <mergeCell ref="B3:E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M81:T81"/>
    <mergeCell ref="B82:K82"/>
    <mergeCell ref="B83:C83"/>
    <mergeCell ref="D83:J83"/>
    <mergeCell ref="M83:T83"/>
    <mergeCell ref="B78:C78"/>
    <mergeCell ref="D78:J78"/>
    <mergeCell ref="M78:T78"/>
    <mergeCell ref="B79:C79"/>
    <mergeCell ref="D79:J79"/>
    <mergeCell ref="B80:C80"/>
    <mergeCell ref="D80:J80"/>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D86:J86"/>
    <mergeCell ref="D87:E87"/>
    <mergeCell ref="F87:K87"/>
    <mergeCell ref="M87:T87"/>
    <mergeCell ref="B98:D98"/>
    <mergeCell ref="E98:K98"/>
    <mergeCell ref="B99:K99"/>
    <mergeCell ref="B100:K100"/>
    <mergeCell ref="B101:J101"/>
    <mergeCell ref="M101:T101"/>
    <mergeCell ref="B95:D95"/>
    <mergeCell ref="E95:F95"/>
    <mergeCell ref="H95:I95"/>
    <mergeCell ref="J95:K95"/>
    <mergeCell ref="B96:J96"/>
    <mergeCell ref="M96:T97"/>
    <mergeCell ref="B97:J97"/>
    <mergeCell ref="M105:T105"/>
    <mergeCell ref="B106:C106"/>
    <mergeCell ref="D106:E106"/>
    <mergeCell ref="F106:K106"/>
    <mergeCell ref="M106:T106"/>
    <mergeCell ref="B107:K107"/>
    <mergeCell ref="B102:C102"/>
    <mergeCell ref="E102:H102"/>
    <mergeCell ref="J102:K102"/>
    <mergeCell ref="B103:K103"/>
    <mergeCell ref="B104:K104"/>
    <mergeCell ref="B105:J105"/>
    <mergeCell ref="B113:K113"/>
    <mergeCell ref="B114:K114"/>
    <mergeCell ref="B115:K115"/>
    <mergeCell ref="B116:K116"/>
    <mergeCell ref="B117:K117"/>
    <mergeCell ref="B118:K118"/>
    <mergeCell ref="B108:D108"/>
    <mergeCell ref="E108:K108"/>
    <mergeCell ref="M108:T108"/>
    <mergeCell ref="B109:D109"/>
    <mergeCell ref="E109:K109"/>
    <mergeCell ref="B112:D112"/>
    <mergeCell ref="B126:K126"/>
    <mergeCell ref="B127:K127"/>
    <mergeCell ref="B128:K128"/>
    <mergeCell ref="B129:K129"/>
    <mergeCell ref="B130:K130"/>
    <mergeCell ref="B131:K131"/>
    <mergeCell ref="B119:K119"/>
    <mergeCell ref="B121:K121"/>
    <mergeCell ref="B122:K122"/>
    <mergeCell ref="B123:K123"/>
    <mergeCell ref="B124:K124"/>
    <mergeCell ref="B125:K125"/>
    <mergeCell ref="B138:K138"/>
    <mergeCell ref="B139:K139"/>
    <mergeCell ref="B140:K140"/>
    <mergeCell ref="B147:K147"/>
    <mergeCell ref="B148:K148"/>
    <mergeCell ref="B149:K149"/>
    <mergeCell ref="B132:K132"/>
    <mergeCell ref="B133:K133"/>
    <mergeCell ref="B134:K134"/>
    <mergeCell ref="B135:K135"/>
    <mergeCell ref="B136:K136"/>
    <mergeCell ref="B137:K13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68:K168"/>
    <mergeCell ref="B169:K169"/>
    <mergeCell ref="B170:K170"/>
    <mergeCell ref="B171:K171"/>
    <mergeCell ref="B172:K172"/>
    <mergeCell ref="B173:K173"/>
    <mergeCell ref="B162:K162"/>
    <mergeCell ref="B163:K163"/>
    <mergeCell ref="B164:K164"/>
    <mergeCell ref="B165:K165"/>
    <mergeCell ref="B166:K166"/>
    <mergeCell ref="B167:K167"/>
    <mergeCell ref="N185:T185"/>
    <mergeCell ref="B187:D187"/>
    <mergeCell ref="B180:K180"/>
    <mergeCell ref="B181:K181"/>
    <mergeCell ref="B182:K182"/>
    <mergeCell ref="B183:K183"/>
    <mergeCell ref="B184:K184"/>
    <mergeCell ref="B185:K185"/>
    <mergeCell ref="B174:K174"/>
    <mergeCell ref="B175:K175"/>
    <mergeCell ref="B176:K176"/>
    <mergeCell ref="B177:K177"/>
    <mergeCell ref="B178:K178"/>
    <mergeCell ref="B179:K179"/>
  </mergeCells>
  <phoneticPr fontId="1"/>
  <conditionalFormatting sqref="B34:C34">
    <cfRule type="containsText" dxfId="47" priority="49" operator="containsText" text="必ず">
      <formula>NOT(ISERROR(SEARCH("必ず",B34)))</formula>
    </cfRule>
  </conditionalFormatting>
  <conditionalFormatting sqref="B36:C36">
    <cfRule type="containsText" dxfId="46" priority="48" operator="containsText" text="不要">
      <formula>NOT(ISERROR(SEARCH("不要",B36)))</formula>
    </cfRule>
  </conditionalFormatting>
  <conditionalFormatting sqref="B41 B40:C40">
    <cfRule type="containsText" dxfId="45" priority="47" operator="containsText" text="不要">
      <formula>NOT(ISERROR(SEARCH("不要",B40)))</formula>
    </cfRule>
  </conditionalFormatting>
  <conditionalFormatting sqref="B54:C58">
    <cfRule type="containsText" dxfId="44" priority="46" operator="containsText" text="不要">
      <formula>NOT(ISERROR(SEARCH("不要",B54)))</formula>
    </cfRule>
  </conditionalFormatting>
  <conditionalFormatting sqref="B60:C64">
    <cfRule type="containsText" dxfId="43" priority="45" operator="containsText" text="不要">
      <formula>NOT(ISERROR(SEARCH("不要",B60)))</formula>
    </cfRule>
  </conditionalFormatting>
  <conditionalFormatting sqref="B84">
    <cfRule type="containsText" dxfId="42" priority="44" operator="containsText" text="不要">
      <formula>NOT(ISERROR(SEARCH("不要",B84)))</formula>
    </cfRule>
  </conditionalFormatting>
  <conditionalFormatting sqref="B102:C102">
    <cfRule type="containsText" dxfId="41" priority="43" operator="containsText" text="不要">
      <formula>NOT(ISERROR(SEARCH("不要",B102)))</formula>
    </cfRule>
  </conditionalFormatting>
  <conditionalFormatting sqref="B106:C106">
    <cfRule type="containsText" dxfId="40" priority="42" operator="containsText" text="不要">
      <formula>NOT(ISERROR(SEARCH("不要",B106)))</formula>
    </cfRule>
  </conditionalFormatting>
  <conditionalFormatting sqref="B47:C51">
    <cfRule type="containsText" dxfId="39" priority="41" operator="containsText" text="不要">
      <formula>NOT(ISERROR(SEARCH("不要",B47)))</formula>
    </cfRule>
  </conditionalFormatting>
  <conditionalFormatting sqref="B81:C81">
    <cfRule type="containsText" dxfId="38" priority="40" operator="containsText" text="不要">
      <formula>NOT(ISERROR(SEARCH("不要",B81)))</formula>
    </cfRule>
  </conditionalFormatting>
  <conditionalFormatting sqref="B80:C81">
    <cfRule type="containsText" dxfId="37" priority="39" operator="containsText" text="不要">
      <formula>NOT(ISERROR(SEARCH("不要",B80)))</formula>
    </cfRule>
  </conditionalFormatting>
  <conditionalFormatting sqref="B79:C79">
    <cfRule type="containsText" dxfId="36" priority="38" operator="containsText" text="不要">
      <formula>NOT(ISERROR(SEARCH("不要",B79)))</formula>
    </cfRule>
  </conditionalFormatting>
  <conditionalFormatting sqref="B59:C59">
    <cfRule type="containsText" dxfId="35" priority="37" operator="containsText" text="不要">
      <formula>NOT(ISERROR(SEARCH("不要",B59)))</formula>
    </cfRule>
  </conditionalFormatting>
  <conditionalFormatting sqref="B37:C37">
    <cfRule type="containsText" dxfId="34" priority="36" operator="containsText" text="不要">
      <formula>NOT(ISERROR(SEARCH("不要",B37)))</formula>
    </cfRule>
  </conditionalFormatting>
  <conditionalFormatting sqref="M37:T37">
    <cfRule type="expression" dxfId="33" priority="35">
      <formula>$B$189=0</formula>
    </cfRule>
  </conditionalFormatting>
  <conditionalFormatting sqref="J35:K35">
    <cfRule type="expression" dxfId="32" priority="34">
      <formula>AND(LEFT($H$35)&lt;&gt;"３",LEFT($H$35)&lt;&gt;"×")</formula>
    </cfRule>
  </conditionalFormatting>
  <conditionalFormatting sqref="I35">
    <cfRule type="expression" dxfId="31" priority="33">
      <formula>AND(LEFT($H$35)&lt;&gt;"３",LEFT($H$35)&lt;&gt;"×")</formula>
    </cfRule>
  </conditionalFormatting>
  <conditionalFormatting sqref="F36:K36">
    <cfRule type="expression" dxfId="30" priority="32">
      <formula>B36="記載は不要です"</formula>
    </cfRule>
  </conditionalFormatting>
  <conditionalFormatting sqref="F41:K42">
    <cfRule type="expression" dxfId="29" priority="31">
      <formula>$B$41="記載は不要です"</formula>
    </cfRule>
  </conditionalFormatting>
  <conditionalFormatting sqref="K43">
    <cfRule type="expression" dxfId="28" priority="30">
      <formula>$B$41="記載は不要です"</formula>
    </cfRule>
  </conditionalFormatting>
  <conditionalFormatting sqref="F47:K47">
    <cfRule type="expression" dxfId="27" priority="29">
      <formula>$B$47="記載・選択は不要です"</formula>
    </cfRule>
  </conditionalFormatting>
  <conditionalFormatting sqref="F47">
    <cfRule type="expression" dxfId="26" priority="28">
      <formula>$B$47="記載・選択は不要です"</formula>
    </cfRule>
  </conditionalFormatting>
  <conditionalFormatting sqref="G47:H47">
    <cfRule type="expression" dxfId="25" priority="25">
      <formula>LEFT($F$47)&lt;&gt;"４"</formula>
    </cfRule>
    <cfRule type="expression" dxfId="24" priority="27">
      <formula>$B$47="記載・選択は不要です"</formula>
    </cfRule>
  </conditionalFormatting>
  <conditionalFormatting sqref="K48:K49">
    <cfRule type="expression" dxfId="23" priority="26">
      <formula>$B$47="記載・選択は不要です"</formula>
    </cfRule>
  </conditionalFormatting>
  <conditionalFormatting sqref="I47:K47">
    <cfRule type="expression" dxfId="22" priority="24">
      <formula>LEFT($F$47)&lt;&gt;"４"</formula>
    </cfRule>
  </conditionalFormatting>
  <conditionalFormatting sqref="F50:K50 K51">
    <cfRule type="expression" dxfId="21" priority="23">
      <formula>$B$50="記載・選択は不要です"</formula>
    </cfRule>
  </conditionalFormatting>
  <conditionalFormatting sqref="F55:K55">
    <cfRule type="expression" dxfId="20" priority="22">
      <formula>$B$55="記載は不要です"</formula>
    </cfRule>
  </conditionalFormatting>
  <conditionalFormatting sqref="F57:K58">
    <cfRule type="expression" dxfId="19" priority="21">
      <formula>$B$57="記載は不要です"</formula>
    </cfRule>
  </conditionalFormatting>
  <conditionalFormatting sqref="K79">
    <cfRule type="expression" dxfId="18" priority="19">
      <formula>$B$79="選択は不要です"</formula>
    </cfRule>
  </conditionalFormatting>
  <conditionalFormatting sqref="K80">
    <cfRule type="expression" dxfId="17" priority="18">
      <formula>$B$80="選択は不要です"</formula>
    </cfRule>
  </conditionalFormatting>
  <conditionalFormatting sqref="F84:K84 K85:K86 F87:K88 K89:K90">
    <cfRule type="expression" dxfId="16" priority="17">
      <formula>$B$84="記載・選択は不要です"</formula>
    </cfRule>
  </conditionalFormatting>
  <conditionalFormatting sqref="K85:K86 K89:K90">
    <cfRule type="expression" dxfId="15" priority="16">
      <formula>$B$84="記載・選択は不要です"</formula>
    </cfRule>
  </conditionalFormatting>
  <conditionalFormatting sqref="E102:H102 J102:K102">
    <cfRule type="expression" dxfId="14" priority="15">
      <formula>$B$102="記載は不要です"</formula>
    </cfRule>
  </conditionalFormatting>
  <conditionalFormatting sqref="F106:K106">
    <cfRule type="expression" dxfId="13" priority="14">
      <formula>$B$106="記載は不要です"</formula>
    </cfRule>
  </conditionalFormatting>
  <conditionalFormatting sqref="D81:E81">
    <cfRule type="expression" dxfId="12" priority="13">
      <formula>$B$81="記載は不要です"</formula>
    </cfRule>
  </conditionalFormatting>
  <conditionalFormatting sqref="F81:K81">
    <cfRule type="expression" dxfId="11" priority="12">
      <formula>$B$81="記載は不要です"</formula>
    </cfRule>
  </conditionalFormatting>
  <conditionalFormatting sqref="G5:K8">
    <cfRule type="expression" dxfId="10" priority="11">
      <formula>nKenShu=2</formula>
    </cfRule>
  </conditionalFormatting>
  <conditionalFormatting sqref="E15:K15">
    <cfRule type="expression" dxfId="9" priority="10">
      <formula>nKenShu=1</formula>
    </cfRule>
  </conditionalFormatting>
  <conditionalFormatting sqref="D14:K14">
    <cfRule type="expression" dxfId="8" priority="3">
      <formula>nKenShu=5</formula>
    </cfRule>
    <cfRule type="expression" dxfId="7" priority="4">
      <formula>nKenShu=4</formula>
    </cfRule>
    <cfRule type="expression" dxfId="6" priority="5">
      <formula>nKenShu=3</formula>
    </cfRule>
    <cfRule type="expression" dxfId="5" priority="6">
      <formula>nKenShu=2</formula>
    </cfRule>
    <cfRule type="expression" dxfId="4" priority="9">
      <formula>nKenShu=1</formula>
    </cfRule>
  </conditionalFormatting>
  <conditionalFormatting sqref="B3:E3">
    <cfRule type="expression" dxfId="3" priority="7">
      <formula>nYoushiki=2</formula>
    </cfRule>
    <cfRule type="expression" dxfId="2" priority="8">
      <formula>nYoushiki=1</formula>
    </cfRule>
  </conditionalFormatting>
  <conditionalFormatting sqref="M15:T15">
    <cfRule type="expression" dxfId="1" priority="2">
      <formula>LEFT($M$15,2)="様式"</formula>
    </cfRule>
  </conditionalFormatting>
  <conditionalFormatting sqref="F60:K64">
    <cfRule type="expression" dxfId="0" priority="1">
      <formula>$B$60="記載は不要です"</formula>
    </cfRule>
  </conditionalFormatting>
  <dataValidations count="31">
    <dataValidation type="list" allowBlank="1" showInputMessage="1" showErrorMessage="1" sqref="K43 K48 K51 K70:K72 K89:K90 K92 K96" xr:uid="{16106189-EBC0-4450-8D40-EF9C242E4AE7}">
      <formula1>"選択してください,○,×"</formula1>
    </dataValidation>
    <dataValidation type="list" allowBlank="1" showInputMessage="1" showErrorMessage="1" sqref="F37:K37" xr:uid="{0CC8D107-E5C0-4013-BDF9-8934C85CCD57}">
      <formula1>INDIRECT($B$141)</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BAF5E0EB-C2E1-4A66-B96B-C2292D4B0C92}">
      <formula1>IF(nYoushiki=1,"様式1",IF(nYoushiki=2,"様式2",""))</formula1>
    </dataValidation>
    <dataValidation type="list" allowBlank="1" showInputMessage="1" showErrorMessage="1" sqref="K79" xr:uid="{F4E1E88B-D225-4544-B81F-19600A9B85FA}">
      <formula1>"選択してください　,○,×,非該当（国内）"</formula1>
    </dataValidation>
    <dataValidation type="list" allowBlank="1" showInputMessage="1" showErrorMessage="1" sqref="K31:K34" xr:uid="{F82AD5EE-86C7-4C0B-9513-8441488BF01B}">
      <formula1>"選択してください,○,―"</formula1>
    </dataValidation>
    <dataValidation type="list" allowBlank="1" showInputMessage="1" showErrorMessage="1" sqref="K76" xr:uid="{1D664CE9-848D-4B02-9C81-035111D2FD2A}">
      <formula1>"選択してください　,１．共同で利用しない,２．共同で利用する（本人の同意を取得している）,× 共同で利用する（本人の同意を取得していない）"</formula1>
    </dataValidation>
    <dataValidation allowBlank="1" showInputMessage="1" sqref="J35:K35" xr:uid="{39746F7C-F376-4056-84CD-160E5620D33E}"/>
    <dataValidation type="list" allowBlank="1" showInputMessage="1" showErrorMessage="1" sqref="K85" xr:uid="{AAD93AF7-1605-40DE-B0C6-E30C1C19B4FA}">
      <formula1>"選択してください　,○,×,同意不要（③匿名加工情報）,同意不要（④統計情報）"</formula1>
    </dataValidation>
    <dataValidation type="list" allowBlank="1" showInputMessage="1" showErrorMessage="1" sqref="K80" xr:uid="{F4D68761-10FD-4E49-AF46-D634FE2188DB}">
      <formula1>"選択してください,１．再委託しない,２．再委託し、再委託先は把握している,３．再委託し、再委託先は把握していない"</formula1>
    </dataValidation>
    <dataValidation type="list" allowBlank="1" showInputMessage="1" showErrorMessage="1" sqref="H35" xr:uid="{3EDAFDEE-0EA1-479E-8593-FB97ADEE6F74}">
      <formula1>"選択してください,１．同意は本研究で取得する,２．同意は他者が取得済み,３．その他,×　同意は取得しない"</formula1>
    </dataValidation>
    <dataValidation type="list" allowBlank="1" showInputMessage="1" showErrorMessage="1" sqref="K78" xr:uid="{191BC606-9BB1-4BB8-8466-5339F103DE1F}">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F4D2A16-55C3-49DE-A3C1-8327F7501368}">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01C1C183-C2AD-4731-80B8-3ECE5ABE6B13}">
      <formula1>"選択してください,○,×,非該当（③匿名加工情報は取り扱わない）"</formula1>
    </dataValidation>
    <dataValidation type="list" allowBlank="1" showInputMessage="1" showErrorMessage="1" sqref="K83" xr:uid="{68F8022D-A370-4AD5-9F9D-A4536C3BB98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9E6D5A72-BCA4-4E4C-B3E0-F6E154181CE3}">
      <formula1>"選択してください,１．移転しない,２．担保しながら移転する,×　担保せずに移転する"</formula1>
    </dataValidation>
    <dataValidation type="list" allowBlank="1" showInputMessage="1" showErrorMessage="1" sqref="K97" xr:uid="{397B3BDD-5C93-43B3-B1F8-21DF1131CD78}">
      <formula1>"選択してください　,○,×"</formula1>
    </dataValidation>
    <dataValidation type="list" allowBlank="1" showInputMessage="1" showErrorMessage="1" sqref="K59" xr:uid="{41BB51E4-8BFF-4D8C-BB55-65C5738E88A7}">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4B8818F7-778C-47CD-AF27-A3617EE50BC2}">
      <formula1>"選択してください,１．書面,２．Web,３．アプリ,４．その他"</formula1>
    </dataValidation>
    <dataValidation type="list" allowBlank="1" showInputMessage="1" showErrorMessage="1" sqref="D14:K14" xr:uid="{D22B6262-B78C-42BA-BA5E-A133D03ABA2E}">
      <formula1>$B$114:$B$119</formula1>
    </dataValidation>
    <dataValidation allowBlank="1" showDropDown="1" showInputMessage="1" showErrorMessage="1" sqref="F55 E27 E98:K98 E26:F26 F57:F58" xr:uid="{2785DAE3-C4B2-426A-805E-384955D5B531}"/>
    <dataValidation allowBlank="1" showDropDown="1" sqref="E15:K15" xr:uid="{9006F80C-718B-47FB-9B62-8FAB1C4600A0}"/>
    <dataValidation type="list" allowBlank="1" showInputMessage="1" showErrorMessage="1" sqref="D15" xr:uid="{1155BD3E-4927-468D-9EF6-95CB71C83B6C}">
      <formula1>$B$114:$B$117</formula1>
    </dataValidation>
    <dataValidation imeMode="halfAlpha" allowBlank="1" showInputMessage="1" showErrorMessage="1" sqref="E20:K20" xr:uid="{3998EE3C-3715-49FA-A483-48CC45A08DDE}"/>
    <dataValidation type="list" allowBlank="1" showInputMessage="1" showErrorMessage="1" sqref="K100 K84" xr:uid="{D01BC431-867F-45B3-B0FF-F7106516E3B3}">
      <formula1>"　,○,×"</formula1>
    </dataValidation>
    <dataValidation type="list" allowBlank="1" showInputMessage="1" showErrorMessage="1" sqref="K39" xr:uid="{996FE01C-353A-4599-AA89-901536758AB0}">
      <formula1>"選択してください　,１．国内のみ,２．国内および海外,３．海外のみ"</formula1>
    </dataValidation>
    <dataValidation type="list" allowBlank="1" showInputMessage="1" showErrorMessage="1" sqref="K106 K36" xr:uid="{B1F60088-91E1-4BD2-B6A0-485E2E4BDDDD}">
      <formula1>"　,１．NICT,２．NICT以外"</formula1>
    </dataValidation>
    <dataValidation type="list" allowBlank="1" showInputMessage="1" showErrorMessage="1" sqref="K46" xr:uid="{D3FFD240-34D1-4DCA-94F0-7580DF8CE52E}">
      <formula1>"選択してください,１．オプトイン,２．オプトアウト, ３．オプトイン、オプトアウトの両方,×（両方ともしない）"</formula1>
    </dataValidation>
    <dataValidation type="list" allowBlank="1" showInputMessage="1" showErrorMessage="1" sqref="K105" xr:uid="{1FA0605D-BCAB-4789-90DC-558CC00F3684}">
      <formula1>"選択してください,１．初回の申請であるため上記リスク評価結果がない,２．コメントがあった,３．コメントはなかった"</formula1>
    </dataValidation>
    <dataValidation type="list" allowBlank="1" showInputMessage="1" showErrorMessage="1" sqref="K56" xr:uid="{FE818084-888D-4E31-A68F-7BB525FF7AD1}">
      <formula1>"選択してください,１．保管しない,２．担保しながら保管する,×　担保せずに保管する"</formula1>
    </dataValidation>
    <dataValidation type="list" allowBlank="1" showInputMessage="1" showErrorMessage="1" sqref="K101" xr:uid="{B8E7D634-04D7-4E3C-836C-8A5DE44B692F}">
      <formula1>"選択してください,１．実験は行わない,２．倫理委員会の承認を受けている,３．承認を受ける予定である,×　承認を受ける予定はない"</formula1>
    </dataValidation>
    <dataValidation type="list" allowBlank="1" showInputMessage="1" showErrorMessage="1" sqref="B3:E3" xr:uid="{ACD6AAFE-E254-4648-9149-FFF30023364C}">
      <formula1>"様式（PD申請の段階）を選択してください,様式１ （プロセス１：研究計画として審議する段階),様式２ （プロセス３：研究実施前として審議する段階）"</formula1>
    </dataValidation>
  </dataValidations>
  <hyperlinks>
    <hyperlink ref="E20" r:id="rId4" xr:uid="{9141E593-CA0D-48D9-9A04-CFFEF079DF10}"/>
  </hyperlinks>
  <printOptions horizontalCentered="1"/>
  <pageMargins left="0.70866141732283472" right="0.70866141732283472" top="0.4" bottom="0.2" header="0.31496062992125984" footer="0.19685039370078741"/>
  <pageSetup paperSize="9" scale="55" fitToHeight="0" orientation="portrait" horizontalDpi="4294967293" r:id="rId5"/>
  <headerFooter>
    <oddFooter>&amp;C&amp;"BIZ UDPゴシック,標準"&amp;12&amp;P</oddFooter>
  </headerFooter>
  <rowBreaks count="4" manualBreakCount="4">
    <brk id="28" min="1" max="10" man="1"/>
    <brk id="58" min="1" max="10" man="1"/>
    <brk id="81" max="16383" man="1"/>
    <brk id="106" min="1" max="10"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【提出用】チェックリスト様式1,2</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'【提出用】チェックリスト様式1,2'!comtDaisanTeikyo0</vt:lpstr>
      <vt:lpstr>記入例!comtDaisanTeikyo0</vt:lpstr>
      <vt:lpstr>'【提出用】チェックリスト様式1,2'!comtDataHokansha0</vt:lpstr>
      <vt:lpstr>記入例!comtDataHokansha0</vt:lpstr>
      <vt:lpstr>'【提出用】チェックリスト様式1,2'!comtDataHokansha1</vt:lpstr>
      <vt:lpstr>記入例!comtDataHokansha1</vt:lpstr>
      <vt:lpstr>'【提出用】チェックリスト様式1,2'!comtDataHokansha2</vt:lpstr>
      <vt:lpstr>記入例!comtDataHokansha2</vt:lpstr>
      <vt:lpstr>'【提出用】チェックリスト様式1,2'!comtDataHokansha3</vt:lpstr>
      <vt:lpstr>記入例!comtDataHokansha3</vt:lpstr>
      <vt:lpstr>'【提出用】チェックリスト様式1,2'!comtDataHokansha4</vt:lpstr>
      <vt:lpstr>記入例!comtDataHokansha4</vt:lpstr>
      <vt:lpstr>'【提出用】チェックリスト様式1,2'!comtDataRiyoudata0</vt:lpstr>
      <vt:lpstr>記入例!comtDataRiyoudata0</vt:lpstr>
      <vt:lpstr>'【提出用】チェックリスト様式1,2'!comtDataRiyousha0</vt:lpstr>
      <vt:lpstr>記入例!comtDataRiyousha0</vt:lpstr>
      <vt:lpstr>'【提出用】チェックリスト様式1,2'!comtDataRiyousha1</vt:lpstr>
      <vt:lpstr>記入例!comtDataRiyousha1</vt:lpstr>
      <vt:lpstr>'【提出用】チェックリスト様式1,2'!comtDataRiyousha2</vt:lpstr>
      <vt:lpstr>記入例!comtDataRiyousha2</vt:lpstr>
      <vt:lpstr>'【提出用】チェックリスト様式1,2'!comtDataRiyousha3</vt:lpstr>
      <vt:lpstr>記入例!comtDataRiyousha3</vt:lpstr>
      <vt:lpstr>'【提出用】チェックリスト様式1,2'!comtDataRiyousha4</vt:lpstr>
      <vt:lpstr>記入例!comtDataRiyousha4</vt:lpstr>
      <vt:lpstr>記入例!comtDataSaiitaku0</vt:lpstr>
      <vt:lpstr>comtDataSaiitaku0</vt:lpstr>
      <vt:lpstr>記入例!comtDataSaiitaku1</vt:lpstr>
      <vt:lpstr>comtDataSaiitaku1</vt:lpstr>
      <vt:lpstr>'【提出用】チェックリスト様式1,2'!comtDataShutoku0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'【提出用】チェックリスト様式1,2'!comtDataShutokusha0</vt:lpstr>
      <vt:lpstr>記入例!comtDataShutokusha0</vt:lpstr>
      <vt:lpstr>'【提出用】チェックリスト様式1,2'!comtDataShutokusha1</vt:lpstr>
      <vt:lpstr>記入例!comtDataShutokusha1</vt:lpstr>
      <vt:lpstr>'【提出用】チェックリスト様式1,2'!comtDataTeikyoKokai0</vt:lpstr>
      <vt:lpstr>記入例!comtDataTeikyoKokai0</vt:lpstr>
      <vt:lpstr>'【提出用】チェックリスト様式1,2'!comtDataTeikyoKokai1</vt:lpstr>
      <vt:lpstr>記入例!comtDataTeikyoKokai1</vt:lpstr>
      <vt:lpstr>'【提出用】チェックリスト様式1,2'!comtDataTeikyoKokai2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'【提出用】チェックリスト様式1,2'!comtKenKaiKadaiId0</vt:lpstr>
      <vt:lpstr>記入例!comtKenKaiKadaiId0</vt:lpstr>
      <vt:lpstr>'【提出用】チェックリスト様式1,2'!comtKenKaiKadaiMei0</vt:lpstr>
      <vt:lpstr>記入例!comtKenKaiKadaiMei0</vt:lpstr>
      <vt:lpstr>'【提出用】チェックリスト様式1,2'!comtKenKaiKadaiMei1</vt:lpstr>
      <vt:lpstr>記入例!comtKenKaiKadaiMei1</vt:lpstr>
      <vt:lpstr>'【提出用】チェックリスト様式1,2'!comtKenKaiKadaiMei2</vt:lpstr>
      <vt:lpstr>記入例!comtKenKaiKadaiMei2</vt:lpstr>
      <vt:lpstr>'【提出用】チェックリスト様式1,2'!comtKenKaiKadaiMei3</vt:lpstr>
      <vt:lpstr>記入例!comtKenKaiKadaiMei3</vt:lpstr>
      <vt:lpstr>'【提出用】チェックリスト様式1,2'!comtKenKaiKadaiMei4</vt:lpstr>
      <vt:lpstr>記入例!comtKenKaiKadaiMei4</vt:lpstr>
      <vt:lpstr>'【提出用】チェックリスト様式1,2'!comtKenKaiKadaiMei5</vt:lpstr>
      <vt:lpstr>記入例!comtKenKaiKadaiMei5</vt:lpstr>
      <vt:lpstr>'【提出用】チェックリスト様式1,2'!comtKenKaiKadaiMei6</vt:lpstr>
      <vt:lpstr>記入例!comtKenKaiKadaiMei6</vt:lpstr>
      <vt:lpstr>'【提出用】チェックリスト様式1,2'!comtKenKaiKikan0</vt:lpstr>
      <vt:lpstr>記入例!comtKenKaiKikan0</vt:lpstr>
      <vt:lpstr>'【提出用】チェックリスト様式1,2'!comtKenKaiKikan1</vt:lpstr>
      <vt:lpstr>記入例!comtKenKaiKikan1</vt:lpstr>
      <vt:lpstr>'【提出用】チェックリスト様式1,2'!comtKenKaiKikan2</vt:lpstr>
      <vt:lpstr>記入例!comtKenKaiKikan2</vt:lpstr>
      <vt:lpstr>'【提出用】チェックリスト様式1,2'!comtKenKaiKikan3</vt:lpstr>
      <vt:lpstr>記入例!comtKenKaiKikan3</vt:lpstr>
      <vt:lpstr>'【提出用】チェックリスト様式1,2'!comtKenKaiKikan4</vt:lpstr>
      <vt:lpstr>記入例!comtKenKaiKikan4</vt:lpstr>
      <vt:lpstr>'【提出用】チェックリスト様式1,2'!comtKenKaiKikan5</vt:lpstr>
      <vt:lpstr>記入例!comtKenKaiKikan5</vt:lpstr>
      <vt:lpstr>'【提出用】チェックリスト様式1,2'!comtKenKaiKikan6</vt:lpstr>
      <vt:lpstr>記入例!comtKenKaiKikan6</vt:lpstr>
      <vt:lpstr>'【提出用】チェックリスト様式1,2'!comtKenMokuteki0</vt:lpstr>
      <vt:lpstr>記入例!comtKenMokuteki0</vt:lpstr>
      <vt:lpstr>'【提出用】チェックリスト様式1,2'!comtKenMokuteki1</vt:lpstr>
      <vt:lpstr>記入例!comtKenMokuteki1</vt:lpstr>
      <vt:lpstr>'【提出用】チェックリスト様式1,2'!comtOptOut0</vt:lpstr>
      <vt:lpstr>記入例!comtOptOut0</vt:lpstr>
      <vt:lpstr>'【提出用】チェックリスト様式1,2'!comtPdToriMokuteki0</vt:lpstr>
      <vt:lpstr>記入例!comtPdToriMokuteki0</vt:lpstr>
      <vt:lpstr>'【提出用】チェックリスト様式1,2'!comtRiyouKikan0</vt:lpstr>
      <vt:lpstr>記入例!comtRiyouKikan0</vt:lpstr>
      <vt:lpstr>'【提出用】チェックリスト様式1,2'!comtRiyouKikan1</vt:lpstr>
      <vt:lpstr>記入例!comtRiyouKikan1</vt:lpstr>
      <vt:lpstr>'【提出用】チェックリスト様式1,2'!comtToriTantou1</vt:lpstr>
      <vt:lpstr>記入例!comtToriTantou1</vt:lpstr>
      <vt:lpstr>'【提出用】チェックリスト様式1,2'!comtToriTantou2</vt:lpstr>
      <vt:lpstr>記入例!comtToriTantou2</vt:lpstr>
      <vt:lpstr>'【提出用】チェックリスト様式1,2'!nKenShu</vt:lpstr>
      <vt:lpstr>記入例!nKenShu</vt:lpstr>
      <vt:lpstr>'【提出用】チェックリスト様式1,2'!nYoushiki</vt:lpstr>
      <vt:lpstr>記入例!nYoushiki</vt:lpstr>
      <vt:lpstr>'【提出用】チェックリスト様式1,2'!Print_Area</vt:lpstr>
      <vt:lpstr>記入例!Print_Area</vt:lpstr>
      <vt:lpstr>'【提出用】チェックリスト様式1,2'!txtKenShu</vt:lpstr>
      <vt:lpstr>記入例!txtKenShu</vt:lpstr>
      <vt:lpstr>'【提出用】チェックリスト様式1,2'!txtKenShuItaku</vt:lpstr>
      <vt:lpstr>記入例!txtKenShuItaku</vt:lpstr>
      <vt:lpstr>'【提出用】チェックリスト様式1,2'!txtKenShuJutaku</vt:lpstr>
      <vt:lpstr>記入例!txtKenShuJutaku</vt:lpstr>
      <vt:lpstr>'【提出用】チェックリスト様式1,2'!txtKenShuKyoudou</vt:lpstr>
      <vt:lpstr>記入例!txtKenShuKyoudou</vt:lpstr>
      <vt:lpstr>'【提出用】チェックリスト様式1,2'!txtKenShuMizukara</vt:lpstr>
      <vt:lpstr>記入例!txtKenShuMizukara</vt:lpstr>
      <vt:lpstr>'【提出用】チェックリスト様式1,2'!txtKenShuTestbed</vt:lpstr>
      <vt:lpstr>記入例!txtKenShuTestbed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片山 佳則</cp:lastModifiedBy>
  <cp:lastPrinted>2023-03-10T01:17:24Z</cp:lastPrinted>
  <dcterms:created xsi:type="dcterms:W3CDTF">2020-08-03T01:19:13Z</dcterms:created>
  <dcterms:modified xsi:type="dcterms:W3CDTF">2024-10-25T09:46:36Z</dcterms:modified>
</cp:coreProperties>
</file>