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mc:AlternateContent xmlns:mc="http://schemas.openxmlformats.org/markup-compatibility/2006">
    <mc:Choice Requires="x15">
      <x15ac:absPath xmlns:x15ac="http://schemas.microsoft.com/office/spreadsheetml/2010/11/ac" url="G:\イノベーション推進部門\委託研究推進室\8委託ROOM\◎3-6 ひな形集\010_公募\05_提案書様式\【高度】\2025年度版\"/>
    </mc:Choice>
  </mc:AlternateContent>
  <xr:revisionPtr revIDLastSave="0" documentId="13_ncr:1_{3F2D3839-DD7B-4FEA-AB32-54A3E89A28D6}" xr6:coauthVersionLast="47" xr6:coauthVersionMax="47" xr10:uidLastSave="{00000000-0000-0000-0000-000000000000}"/>
  <workbookProtection workbookAlgorithmName="SHA-512" workbookHashValue="0Q/rXcudigvX1p48OOiMYpy8pc1WW5zt/Nl41d9sb8v7Op+rt5IIwkJJ/w1aQaeWFfuu+BibCePMRrbpCVMRzA==" workbookSaltValue="wXTum7n2KjIZAXyP8opgjg==" workbookSpinCount="100000" lockStructure="1"/>
  <bookViews>
    <workbookView xWindow="390" yWindow="390" windowWidth="21600" windowHeight="14160" tabRatio="751" xr2:uid="{00000000-000D-0000-FFFF-FFFF00000000}"/>
  </bookViews>
  <sheets>
    <sheet name="【提出用】チェックリスト" sheetId="1" r:id="rId1"/>
    <sheet name="記入例" sheetId="3" r:id="rId2"/>
  </sheets>
  <definedNames>
    <definedName name="Co.1" localSheetId="1">記入例!$D$141:$F$141</definedName>
    <definedName name="Co.1">【提出用】チェックリスト!$D$141:$F$141</definedName>
    <definedName name="Co.21" localSheetId="1">記入例!$D$142:$F$142</definedName>
    <definedName name="Co.21">【提出用】チェックリスト!$D$142:$F$142</definedName>
    <definedName name="Co.22" localSheetId="1">記入例!$D$143:$F$143</definedName>
    <definedName name="Co.22">【提出用】チェックリスト!$D$143:$F$143</definedName>
    <definedName name="Co.3" localSheetId="1">記入例!$D$144:$F$144</definedName>
    <definedName name="Co.3">【提出用】チェックリスト!$D$144:$F$144</definedName>
    <definedName name="Co.4" localSheetId="1">記入例!$D$145:$F$145</definedName>
    <definedName name="Co.4">【提出用】チェックリスト!$D$145:$F$145</definedName>
    <definedName name="Co.5" localSheetId="1">記入例!$D$146:$F$146</definedName>
    <definedName name="Co.5">【提出用】チェックリスト!$D$146:$F$146</definedName>
    <definedName name="comtBikou0" localSheetId="1">記入例!$B$184</definedName>
    <definedName name="comtBikou0">【提出用】チェックリスト!$B$184</definedName>
    <definedName name="comtBikou1" localSheetId="1">記入例!$B$185</definedName>
    <definedName name="comtBikou1">【提出用】チェックリスト!$B$185</definedName>
    <definedName name="comtCommitteeCom0" localSheetId="1">記入例!$B$180</definedName>
    <definedName name="comtCommitteeCom0">【提出用】チェックリスト!$B$180</definedName>
    <definedName name="comtCommitteeCom1" localSheetId="1">記入例!$B$181</definedName>
    <definedName name="comtCommitteeCom1">【提出用】チェックリスト!$B$181</definedName>
    <definedName name="comtCommitteeRes0" localSheetId="1">記入例!$B$182</definedName>
    <definedName name="comtCommitteeRes0">【提出用】チェックリスト!$B$182</definedName>
    <definedName name="comtCommitteeRes1" localSheetId="1">記入例!$B$183</definedName>
    <definedName name="comtCommitteeRes1">【提出用】チェックリスト!$B$183</definedName>
    <definedName name="comtDaisanTeikyo0" localSheetId="0">【提出用】チェックリスト!$B$163</definedName>
    <definedName name="comtDaisanTeikyo0" localSheetId="1">記入例!$B$163</definedName>
    <definedName name="comtDaisanTeikyo0">#REF!</definedName>
    <definedName name="comtDaisanTeikyo1" localSheetId="0">【提出用】チェックリスト!#REF!</definedName>
    <definedName name="comtDaisanTeikyo1" localSheetId="1">記入例!#REF!</definedName>
    <definedName name="comtDaisanTeikyo1">#REF!</definedName>
    <definedName name="comtDaisanTeikyo2" localSheetId="0">【提出用】チェックリスト!#REF!</definedName>
    <definedName name="comtDaisanTeikyo2" localSheetId="1">記入例!#REF!</definedName>
    <definedName name="comtDaisanTeikyo2">#REF!</definedName>
    <definedName name="comtDaisanTeikyo3" localSheetId="0">【提出用】チェックリスト!#REF!</definedName>
    <definedName name="comtDaisanTeikyo3" localSheetId="1">記入例!#REF!</definedName>
    <definedName name="comtDaisanTeikyo3">#REF!</definedName>
    <definedName name="comtDaisanTeikyo4" localSheetId="0">【提出用】チェックリスト!#REF!</definedName>
    <definedName name="comtDaisanTeikyo4" localSheetId="1">記入例!#REF!</definedName>
    <definedName name="comtDaisanTeikyo4">#REF!</definedName>
    <definedName name="comtDataHokansha0" localSheetId="0">【提出用】チェックリスト!$B$152</definedName>
    <definedName name="comtDataHokansha0" localSheetId="1">記入例!$B$152</definedName>
    <definedName name="comtDataHokansha0">#REF!</definedName>
    <definedName name="comtDataHokansha1" localSheetId="0">【提出用】チェックリスト!$B$153</definedName>
    <definedName name="comtDataHokansha1" localSheetId="1">記入例!$B$153</definedName>
    <definedName name="comtDataHokansha1">#REF!</definedName>
    <definedName name="comtDataHokansha2" localSheetId="0">【提出用】チェックリスト!$B$154</definedName>
    <definedName name="comtDataHokansha2" localSheetId="1">記入例!$B$154</definedName>
    <definedName name="comtDataHokansha2">#REF!</definedName>
    <definedName name="comtDataHokansha3" localSheetId="0">【提出用】チェックリスト!$B$155</definedName>
    <definedName name="comtDataHokansha3" localSheetId="1">記入例!$B$155</definedName>
    <definedName name="comtDataHokansha3">#REF!</definedName>
    <definedName name="comtDataHokansha4" localSheetId="0">【提出用】チェックリスト!$B$156</definedName>
    <definedName name="comtDataHokansha4" localSheetId="1">記入例!$B$156</definedName>
    <definedName name="comtDataHokansha4">#REF!</definedName>
    <definedName name="comtDataRiyoudata0" localSheetId="0">【提出用】チェックリスト!$B$162</definedName>
    <definedName name="comtDataRiyoudata0" localSheetId="1">記入例!$B$162</definedName>
    <definedName name="comtDataRiyoudata0">#REF!</definedName>
    <definedName name="comtDataRiyoudata1" localSheetId="0">【提出用】チェックリスト!#REF!</definedName>
    <definedName name="comtDataRiyoudata1" localSheetId="1">記入例!#REF!</definedName>
    <definedName name="comtDataRiyoudata1">#REF!</definedName>
    <definedName name="comtDataRiyoudata2" localSheetId="0">【提出用】チェックリスト!#REF!</definedName>
    <definedName name="comtDataRiyoudata2" localSheetId="1">記入例!#REF!</definedName>
    <definedName name="comtDataRiyoudata2">#REF!</definedName>
    <definedName name="comtDataRiyoudata3" localSheetId="0">【提出用】チェックリスト!#REF!</definedName>
    <definedName name="comtDataRiyoudata3" localSheetId="1">記入例!#REF!</definedName>
    <definedName name="comtDataRiyoudata3">#REF!</definedName>
    <definedName name="comtDataRiyoudata4" localSheetId="0">【提出用】チェックリスト!#REF!</definedName>
    <definedName name="comtDataRiyoudata4" localSheetId="1">記入例!#REF!</definedName>
    <definedName name="comtDataRiyoudata4">#REF!</definedName>
    <definedName name="comtDataRiyousha0" localSheetId="0">【提出用】チェックリスト!$B$157</definedName>
    <definedName name="comtDataRiyousha0" localSheetId="1">記入例!$B$157</definedName>
    <definedName name="comtDataRiyousha0">#REF!</definedName>
    <definedName name="comtDataRiyousha1" localSheetId="0">【提出用】チェックリスト!$B$158</definedName>
    <definedName name="comtDataRiyousha1" localSheetId="1">記入例!$B$158</definedName>
    <definedName name="comtDataRiyousha1">#REF!</definedName>
    <definedName name="comtDataRiyousha2" localSheetId="0">【提出用】チェックリスト!$B$159</definedName>
    <definedName name="comtDataRiyousha2" localSheetId="1">記入例!$B$159</definedName>
    <definedName name="comtDataRiyousha2">#REF!</definedName>
    <definedName name="comtDataRiyousha3" localSheetId="0">【提出用】チェックリスト!$B$160</definedName>
    <definedName name="comtDataRiyousha3" localSheetId="1">記入例!$B$160</definedName>
    <definedName name="comtDataRiyousha3">#REF!</definedName>
    <definedName name="comtDataRiyousha4" localSheetId="0">【提出用】チェックリスト!$B$161</definedName>
    <definedName name="comtDataRiyousha4" localSheetId="1">記入例!$B$161</definedName>
    <definedName name="comtDataRiyousha4">#REF!</definedName>
    <definedName name="comtDataSaiitaku0" localSheetId="1">記入例!$B$178</definedName>
    <definedName name="comtDataSaiitaku0">【提出用】チェックリスト!$B$178</definedName>
    <definedName name="comtDataSaiitaku1" localSheetId="1">記入例!$B$179</definedName>
    <definedName name="comtDataSaiitaku1">【提出用】チェックリスト!$B$179</definedName>
    <definedName name="comtDataShutoku0" localSheetId="0">【提出用】チェックリスト!$B$167</definedName>
    <definedName name="comtDataShutoku0" localSheetId="1">記入例!$B$167</definedName>
    <definedName name="comtDataShutoku0">#REF!</definedName>
    <definedName name="comtDataShutoku1" localSheetId="1">記入例!$B$168</definedName>
    <definedName name="comtDataShutoku1">【提出用】チェックリスト!$B$168</definedName>
    <definedName name="comtDataShutoku2" localSheetId="1">記入例!$B$169</definedName>
    <definedName name="comtDataShutoku2">【提出用】チェックリスト!$B$169</definedName>
    <definedName name="comtDataShutoku3" localSheetId="1">記入例!$B$170</definedName>
    <definedName name="comtDataShutoku3">【提出用】チェックリスト!$B$170</definedName>
    <definedName name="comtDataShutoku4" localSheetId="1">記入例!$B$171</definedName>
    <definedName name="comtDataShutoku4">【提出用】チェックリスト!$B$171</definedName>
    <definedName name="comtDataShutoku5" localSheetId="1">記入例!$B$172</definedName>
    <definedName name="comtDataShutoku5">【提出用】チェックリスト!$B$172</definedName>
    <definedName name="comtDataShutokuJiki0" localSheetId="0">【提出用】チェックリスト!#REF!</definedName>
    <definedName name="comtDataShutokuJiki0" localSheetId="1">記入例!#REF!</definedName>
    <definedName name="comtDataShutokuJiki0">#REF!</definedName>
    <definedName name="comtDataShutokusha0" localSheetId="0">【提出用】チェックリスト!$B$150</definedName>
    <definedName name="comtDataShutokusha0" localSheetId="1">記入例!$B$150</definedName>
    <definedName name="comtDataShutokusha0">#REF!</definedName>
    <definedName name="comtDataShutokusha1" localSheetId="0">【提出用】チェックリスト!$B$151</definedName>
    <definedName name="comtDataShutokusha1" localSheetId="1">記入例!$B$151</definedName>
    <definedName name="comtDataShutokusha1">#REF!</definedName>
    <definedName name="comtDataTeikyoKokai0" localSheetId="0">【提出用】チェックリスト!$B$173</definedName>
    <definedName name="comtDataTeikyoKokai0" localSheetId="1">記入例!$B$173</definedName>
    <definedName name="comtDataTeikyoKokai0">#REF!</definedName>
    <definedName name="comtDataTeikyoKokai1" localSheetId="0">【提出用】チェックリスト!$B$174</definedName>
    <definedName name="comtDataTeikyoKokai1" localSheetId="1">記入例!$B$174</definedName>
    <definedName name="comtDataTeikyoKokai1">#REF!</definedName>
    <definedName name="comtDataTeikyoKokai2" localSheetId="0">【提出用】チェックリスト!$B$175</definedName>
    <definedName name="comtDataTeikyoKokai2" localSheetId="1">記入例!$B$175</definedName>
    <definedName name="comtDataTeikyoKokai2">#REF!</definedName>
    <definedName name="comtDataTeikyoKoukai0" localSheetId="0">【提出用】チェックリスト!#REF!</definedName>
    <definedName name="comtDataTeikyoKoukai0" localSheetId="1">記入例!#REF!</definedName>
    <definedName name="comtDataTeikyoKoukai0">#REF!</definedName>
    <definedName name="comtDouiShutoku0" localSheetId="1">記入例!$B$165</definedName>
    <definedName name="comtDouiShutoku0">【提出用】チェックリスト!$B$165</definedName>
    <definedName name="comtDouiShutoku1" localSheetId="1">記入例!$B$166</definedName>
    <definedName name="comtDouiShutoku1">【提出用】チェックリスト!$B$166</definedName>
    <definedName name="comtKenCountParty0" localSheetId="1">記入例!$B$121</definedName>
    <definedName name="comtKenCountParty0">【提出用】チェックリスト!$B$121</definedName>
    <definedName name="comtKenCountParty1" localSheetId="1">記入例!$B$122</definedName>
    <definedName name="comtKenCountParty1">【提出用】チェックリスト!$B$122</definedName>
    <definedName name="comtKenCountParty2" localSheetId="1">記入例!$B$123</definedName>
    <definedName name="comtKenCountParty2">【提出用】チェックリスト!$B$123</definedName>
    <definedName name="comtKenCountParty3" localSheetId="1">記入例!$B$124</definedName>
    <definedName name="comtKenCountParty3">【提出用】チェックリスト!$B$124</definedName>
    <definedName name="comtKenKaiKadaiId0" localSheetId="0">【提出用】チェックリスト!$B$113</definedName>
    <definedName name="comtKenKaiKadaiId0" localSheetId="1">記入例!$B$113</definedName>
    <definedName name="comtKenKaiKadaiId0">#REF!</definedName>
    <definedName name="comtKenKaiKadaiId1" localSheetId="0">【提出用】チェックリスト!#REF!</definedName>
    <definedName name="comtKenKaiKadaiId1" localSheetId="1">記入例!#REF!</definedName>
    <definedName name="comtKenKaiKadaiId1">#REF!</definedName>
    <definedName name="comtKenKaiKadaiMei0" localSheetId="0">【提出用】チェックリスト!$B$125</definedName>
    <definedName name="comtKenKaiKadaiMei0" localSheetId="1">記入例!$B$125</definedName>
    <definedName name="comtKenKaiKadaiMei0">#REF!</definedName>
    <definedName name="comtKenKaiKadaiMei1" localSheetId="0">【提出用】チェックリスト!$B$126</definedName>
    <definedName name="comtKenKaiKadaiMei1" localSheetId="1">記入例!$B$126</definedName>
    <definedName name="comtKenKaiKadaiMei1">#REF!</definedName>
    <definedName name="comtKenKaiKadaiMei2" localSheetId="0">【提出用】チェックリスト!$B$127</definedName>
    <definedName name="comtKenKaiKadaiMei2" localSheetId="1">記入例!$B$127</definedName>
    <definedName name="comtKenKaiKadaiMei2">#REF!</definedName>
    <definedName name="comtKenKaiKadaiMei3" localSheetId="0">【提出用】チェックリスト!$B$128</definedName>
    <definedName name="comtKenKaiKadaiMei3" localSheetId="1">記入例!$B$128</definedName>
    <definedName name="comtKenKaiKadaiMei3">#REF!</definedName>
    <definedName name="comtKenKaiKadaiMei4" localSheetId="0">【提出用】チェックリスト!$B$129</definedName>
    <definedName name="comtKenKaiKadaiMei4" localSheetId="1">記入例!$B$129</definedName>
    <definedName name="comtKenKaiKadaiMei4">#REF!</definedName>
    <definedName name="comtKenKaiKadaiMei5" localSheetId="0">【提出用】チェックリスト!$B$130</definedName>
    <definedName name="comtKenKaiKadaiMei5" localSheetId="1">記入例!$B$130</definedName>
    <definedName name="comtKenKaiKadaiMei5">#REF!</definedName>
    <definedName name="comtKenKaiKadaiMei6" localSheetId="0">【提出用】チェックリスト!$B$131</definedName>
    <definedName name="comtKenKaiKadaiMei6" localSheetId="1">記入例!$B$131</definedName>
    <definedName name="comtKenKaiKadaiMei6">#REF!</definedName>
    <definedName name="comtKenKaiKikan0" localSheetId="0">【提出用】チェックリスト!$B$132</definedName>
    <definedName name="comtKenKaiKikan0" localSheetId="1">記入例!$B$132</definedName>
    <definedName name="comtKenKaiKikan0">#REF!</definedName>
    <definedName name="comtKenKaiKikan1" localSheetId="0">【提出用】チェックリスト!$B$133</definedName>
    <definedName name="comtKenKaiKikan1" localSheetId="1">記入例!$B$133</definedName>
    <definedName name="comtKenKaiKikan1">#REF!</definedName>
    <definedName name="comtKenKaiKikan2" localSheetId="0">【提出用】チェックリスト!$B$134</definedName>
    <definedName name="comtKenKaiKikan2" localSheetId="1">記入例!$B$134</definedName>
    <definedName name="comtKenKaiKikan2">#REF!</definedName>
    <definedName name="comtKenKaiKikan3" localSheetId="0">【提出用】チェックリスト!$B$135</definedName>
    <definedName name="comtKenKaiKikan3" localSheetId="1">記入例!$B$135</definedName>
    <definedName name="comtKenKaiKikan3">#REF!</definedName>
    <definedName name="comtKenKaiKikan4" localSheetId="0">【提出用】チェックリスト!$B$136</definedName>
    <definedName name="comtKenKaiKikan4" localSheetId="1">記入例!$B$136</definedName>
    <definedName name="comtKenKaiKikan4">#REF!</definedName>
    <definedName name="comtKenKaiKikan5" localSheetId="0">【提出用】チェックリスト!$B$137</definedName>
    <definedName name="comtKenKaiKikan5" localSheetId="1">記入例!$B$137</definedName>
    <definedName name="comtKenKaiKikan5">#REF!</definedName>
    <definedName name="comtKenKaiKikan6" localSheetId="0">【提出用】チェックリスト!$B$138</definedName>
    <definedName name="comtKenKaiKikan6" localSheetId="1">記入例!$B$138</definedName>
    <definedName name="comtKenKaiKikan6">#REF!</definedName>
    <definedName name="comtKenMokuteki0" localSheetId="0">【提出用】チェックリスト!$B$139</definedName>
    <definedName name="comtKenMokuteki0" localSheetId="1">記入例!$B$139</definedName>
    <definedName name="comtKenMokuteki0">#REF!</definedName>
    <definedName name="comtKenMokuteki1" localSheetId="0">【提出用】チェックリスト!$B$140</definedName>
    <definedName name="comtKenMokuteki1" localSheetId="1">記入例!$B$140</definedName>
    <definedName name="comtKenMokuteki1">#REF!</definedName>
    <definedName name="comtOptOut0" localSheetId="0">【提出用】チェックリスト!$B$164</definedName>
    <definedName name="comtOptOut0" localSheetId="1">記入例!$B$164</definedName>
    <definedName name="comtOptOut0">#REF!</definedName>
    <definedName name="comtOptout1" localSheetId="0">【提出用】チェックリスト!#REF!</definedName>
    <definedName name="comtOptout1" localSheetId="1">記入例!#REF!</definedName>
    <definedName name="comtOptout1">#REF!</definedName>
    <definedName name="comtPdToriMokuteki0" localSheetId="0">【提出用】チェックリスト!$B$147</definedName>
    <definedName name="comtPdToriMokuteki0" localSheetId="1">記入例!$B$147</definedName>
    <definedName name="comtPdToriMokuteki0">#REF!</definedName>
    <definedName name="comtRiyouKikan0" localSheetId="0">【提出用】チェックリスト!$B$148</definedName>
    <definedName name="comtRiyouKikan0" localSheetId="1">記入例!$B$148</definedName>
    <definedName name="comtRiyouKikan0">#REF!</definedName>
    <definedName name="comtRiyouKikan1" localSheetId="0">【提出用】チェックリスト!$B$149</definedName>
    <definedName name="comtRiyouKikan1" localSheetId="1">記入例!$B$149</definedName>
    <definedName name="comtRiyouKikan1">#REF!</definedName>
    <definedName name="comtToriTantou0" localSheetId="0">【提出用】チェックリスト!#REF!</definedName>
    <definedName name="comtToriTantou0" localSheetId="1">記入例!#REF!</definedName>
    <definedName name="comtToriTantou0">#REF!</definedName>
    <definedName name="comtToriTantou1" localSheetId="0">【提出用】チェックリスト!$B$176</definedName>
    <definedName name="comtToriTantou1" localSheetId="1">記入例!$B$176</definedName>
    <definedName name="comtToriTantou1">#REF!</definedName>
    <definedName name="comtToriTantou2" localSheetId="0">【提出用】チェックリスト!$B$177</definedName>
    <definedName name="comtToriTantou2" localSheetId="1">記入例!$B$177</definedName>
    <definedName name="comtToriTantou2">#REF!</definedName>
    <definedName name="nKenShu" localSheetId="0">【提出用】チェックリスト!$B$189</definedName>
    <definedName name="nKenShu" localSheetId="1">記入例!$B$189</definedName>
    <definedName name="nKenShu">#REF!</definedName>
    <definedName name="nYoushiki" localSheetId="0">【提出用】チェックリスト!$B$188</definedName>
    <definedName name="nYoushiki" localSheetId="1">記入例!$B$188</definedName>
    <definedName name="nYoushiki">#REF!</definedName>
    <definedName name="_xlnm.Print_Area" localSheetId="0">【提出用】チェックリスト!$B$1:$K$109</definedName>
    <definedName name="_xlnm.Print_Area" localSheetId="1">記入例!$B$1:$K$109</definedName>
    <definedName name="txtDataShutoku0" localSheetId="0">【提出用】チェックリスト!#REF!</definedName>
    <definedName name="txtDataShutoku0" localSheetId="1">記入例!#REF!</definedName>
    <definedName name="txtDataShutoku0">#REF!</definedName>
    <definedName name="txtKenShu" localSheetId="0">【提出用】チェックリスト!$D$14</definedName>
    <definedName name="txtKenShu" localSheetId="1">記入例!$D$14</definedName>
    <definedName name="txtKenShu">#REF!</definedName>
    <definedName name="txtKenShuItaku" localSheetId="0">【提出用】チェックリスト!$B$116</definedName>
    <definedName name="txtKenShuItaku" localSheetId="1">記入例!$B$116</definedName>
    <definedName name="txtKenShuItaku">#REF!</definedName>
    <definedName name="txtKenShuJutaku" localSheetId="0">【提出用】チェックリスト!$B$117</definedName>
    <definedName name="txtKenShuJutaku" localSheetId="1">記入例!$B$117</definedName>
    <definedName name="txtKenShuJutaku">#REF!</definedName>
    <definedName name="txtKenShuKyoudou" localSheetId="0">【提出用】チェックリスト!$B$118</definedName>
    <definedName name="txtKenShuKyoudou" localSheetId="1">記入例!$B$118</definedName>
    <definedName name="txtKenShuKyoudou">#REF!</definedName>
    <definedName name="txtKenShuMizukara" localSheetId="0">【提出用】チェックリスト!$B$115</definedName>
    <definedName name="txtKenShuMizukara" localSheetId="1">記入例!$B$115</definedName>
    <definedName name="txtKenShuMizukara">#REF!</definedName>
    <definedName name="txtKenShuTestbed" localSheetId="0">【提出用】チェックリスト!$B$119</definedName>
    <definedName name="txtKenShuTestbed" localSheetId="1">記入例!$B$119</definedName>
    <definedName name="txtKenShuTestbed">#REF!</definedName>
    <definedName name="Z_041EED31_6EBA_4908_960E_CCDFFEFAD324_.wvu.PrintArea" localSheetId="0" hidden="1">【提出用】チェックリスト!$B$1:$K$109</definedName>
    <definedName name="Z_041EED31_6EBA_4908_960E_CCDFFEFAD324_.wvu.PrintArea" localSheetId="1" hidden="1">記入例!$B$1:$K$109</definedName>
    <definedName name="Z_041EED31_6EBA_4908_960E_CCDFFEFAD324_.wvu.Rows" localSheetId="0" hidden="1">【提出用】チェックリスト!$112:$190</definedName>
    <definedName name="Z_041EED31_6EBA_4908_960E_CCDFFEFAD324_.wvu.Rows" localSheetId="1" hidden="1">記入例!$112:$190</definedName>
    <definedName name="Z_E3BB6CFC_2197_4800_8F82_F8B9664DDF56_.wvu.PrintArea" localSheetId="0" hidden="1">【提出用】チェックリスト!$B$1:$K$109</definedName>
    <definedName name="Z_E3BB6CFC_2197_4800_8F82_F8B9664DDF56_.wvu.PrintArea" localSheetId="1" hidden="1">記入例!$B$1:$K$109</definedName>
    <definedName name="Z_E3BB6CFC_2197_4800_8F82_F8B9664DDF56_.wvu.Rows" localSheetId="0" hidden="1">【提出用】チェックリスト!$112:$190</definedName>
    <definedName name="Z_E3BB6CFC_2197_4800_8F82_F8B9664DDF56_.wvu.Rows" localSheetId="1" hidden="1">記入例!$112:$190</definedName>
    <definedName name="データ取得者_委託_1" localSheetId="1">記入例!#REF!</definedName>
    <definedName name="データ取得者_委託_1">【提出用】チェックリスト!#REF!</definedName>
    <definedName name="データ取得者_委託_2" localSheetId="1">記入例!#REF!</definedName>
    <definedName name="データ取得者_委託_2">【提出用】チェックリスト!#REF!</definedName>
    <definedName name="データ取得者_委託以外" localSheetId="1">記入例!#REF!</definedName>
    <definedName name="データ取得者_委託以外">【提出用】チェックリスト!#REF!</definedName>
  </definedNames>
  <calcPr calcId="191028"/>
  <customWorkbookViews>
    <customWorkbookView name="関澤 信也 - 個人用ビュー" guid="{041EED31-6EBA-4908-960E-CCDFFEFAD324}" mergeInterval="0" personalView="1" xWindow="2173" yWindow="190" windowWidth="1918" windowHeight="1459" tabRatio="751" activeSheetId="1"/>
    <customWorkbookView name="七野 雅秀 - 個人用ビュー" guid="{E3BB6CFC-2197-4800-8F82-F8B9664DDF56}" mergeInterval="0" personalView="1" maximized="1" xWindow="1909" yWindow="-11" windowWidth="1942" windowHeight="1042" tabRatio="751"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9" i="3" l="1"/>
  <c r="M68" i="3" s="1"/>
  <c r="L68" i="3" s="1"/>
  <c r="B188" i="3"/>
  <c r="M16" i="3" s="1"/>
  <c r="L16" i="3" s="1"/>
  <c r="M185" i="3"/>
  <c r="M108" i="3" s="1"/>
  <c r="B141" i="3"/>
  <c r="M106" i="3"/>
  <c r="L106" i="3" s="1"/>
  <c r="B106" i="3"/>
  <c r="M105" i="3"/>
  <c r="L105" i="3" s="1"/>
  <c r="B102" i="3"/>
  <c r="M91" i="3"/>
  <c r="L95" i="3" s="1"/>
  <c r="M85" i="3"/>
  <c r="L85" i="3" s="1"/>
  <c r="M84" i="3"/>
  <c r="L84" i="3" s="1"/>
  <c r="B84" i="3"/>
  <c r="M87" i="3" s="1"/>
  <c r="L87" i="3" s="1"/>
  <c r="M83" i="3"/>
  <c r="L83" i="3"/>
  <c r="M81" i="3"/>
  <c r="L81" i="3" s="1"/>
  <c r="D81" i="3"/>
  <c r="B81" i="3"/>
  <c r="B80" i="3"/>
  <c r="B79" i="3"/>
  <c r="M67" i="3"/>
  <c r="L67" i="3" s="1"/>
  <c r="B60" i="3"/>
  <c r="M64" i="3" s="1"/>
  <c r="L64" i="3" s="1"/>
  <c r="B57" i="3"/>
  <c r="M57" i="3" s="1"/>
  <c r="L57" i="3" s="1"/>
  <c r="B55" i="3"/>
  <c r="M50" i="3"/>
  <c r="L50" i="3" s="1"/>
  <c r="B50" i="3"/>
  <c r="G47" i="3"/>
  <c r="B47" i="3"/>
  <c r="M41" i="3"/>
  <c r="L41" i="3" s="1"/>
  <c r="B41" i="3"/>
  <c r="D40" i="3"/>
  <c r="B40" i="3"/>
  <c r="M40" i="3" s="1"/>
  <c r="L40" i="3" s="1"/>
  <c r="M37" i="3"/>
  <c r="L37" i="3" s="1"/>
  <c r="B36" i="3"/>
  <c r="M36" i="3" s="1"/>
  <c r="L36" i="3" s="1"/>
  <c r="M35" i="3"/>
  <c r="I35" i="3"/>
  <c r="J34" i="3"/>
  <c r="B34" i="3"/>
  <c r="J33" i="3"/>
  <c r="J32" i="3"/>
  <c r="J31" i="3"/>
  <c r="M23" i="3"/>
  <c r="M22" i="3"/>
  <c r="L22" i="3" s="1"/>
  <c r="M18" i="3"/>
  <c r="L18" i="3"/>
  <c r="H17" i="3"/>
  <c r="H16" i="3"/>
  <c r="B15" i="3"/>
  <c r="B13" i="3"/>
  <c r="H11" i="3"/>
  <c r="M9" i="3"/>
  <c r="L9" i="3"/>
  <c r="G8" i="3"/>
  <c r="F8" i="3"/>
  <c r="M7" i="3"/>
  <c r="G7" i="3"/>
  <c r="F7" i="3"/>
  <c r="M6" i="3"/>
  <c r="G6" i="3"/>
  <c r="F6" i="3"/>
  <c r="M5" i="3"/>
  <c r="G5" i="3"/>
  <c r="E5" i="3"/>
  <c r="B5" i="3"/>
  <c r="L2" i="3"/>
  <c r="B1" i="3"/>
  <c r="M36" i="1"/>
  <c r="M58" i="3" l="1"/>
  <c r="L58" i="3" s="1"/>
  <c r="F5" i="3"/>
  <c r="E7" i="3"/>
  <c r="M8" i="3"/>
  <c r="M15" i="3"/>
  <c r="L15" i="3" s="1"/>
  <c r="M12" i="3"/>
  <c r="L13" i="3" s="1"/>
  <c r="B188" i="1"/>
  <c r="B1" i="1" s="1"/>
  <c r="B81" i="1" l="1"/>
  <c r="B36" i="1"/>
  <c r="L2" i="1" l="1"/>
  <c r="M81" i="1" l="1"/>
  <c r="D81" i="1" l="1"/>
  <c r="L81" i="1"/>
  <c r="B106" i="1" l="1"/>
  <c r="B102" i="1"/>
  <c r="B84" i="1"/>
  <c r="M87" i="1" s="1"/>
  <c r="L87" i="1" s="1"/>
  <c r="B80" i="1"/>
  <c r="B79" i="1"/>
  <c r="B60" i="1"/>
  <c r="M64" i="1" s="1"/>
  <c r="L64" i="1" s="1"/>
  <c r="B57" i="1"/>
  <c r="M57" i="1" s="1"/>
  <c r="L57" i="1" s="1"/>
  <c r="B55" i="1"/>
  <c r="B50" i="1"/>
  <c r="B47" i="1"/>
  <c r="B41" i="1"/>
  <c r="B40" i="1"/>
  <c r="M40" i="1" s="1"/>
  <c r="L40" i="1" s="1"/>
  <c r="G47" i="1"/>
  <c r="M41" i="1"/>
  <c r="L41" i="1" s="1"/>
  <c r="I35" i="1"/>
  <c r="B34" i="1"/>
  <c r="M35" i="1"/>
  <c r="M185" i="1"/>
  <c r="M108" i="1" s="1"/>
  <c r="B189" i="1"/>
  <c r="D40" i="1"/>
  <c r="M50" i="1"/>
  <c r="L50" i="1" s="1"/>
  <c r="J34" i="1"/>
  <c r="J33" i="1"/>
  <c r="J32" i="1"/>
  <c r="J31" i="1"/>
  <c r="M23" i="1"/>
  <c r="H17" i="1"/>
  <c r="H16" i="1"/>
  <c r="H11" i="1"/>
  <c r="M91" i="1" l="1"/>
  <c r="L95" i="1" s="1"/>
  <c r="M8" i="1"/>
  <c r="M7" i="1"/>
  <c r="M6" i="1"/>
  <c r="M5" i="1"/>
  <c r="B13" i="1"/>
  <c r="M15" i="1"/>
  <c r="L15" i="1" s="1"/>
  <c r="M37" i="1"/>
  <c r="L37" i="1" s="1"/>
  <c r="L36" i="1"/>
  <c r="G8" i="1"/>
  <c r="G5" i="1"/>
  <c r="G7" i="1"/>
  <c r="G6" i="1"/>
  <c r="M12" i="1"/>
  <c r="L13" i="1" s="1"/>
  <c r="M106" i="1"/>
  <c r="L106" i="1" s="1"/>
  <c r="M84" i="1"/>
  <c r="L84" i="1" s="1"/>
  <c r="M85" i="1"/>
  <c r="L85" i="1" s="1"/>
  <c r="B141" i="1"/>
  <c r="M83" i="1"/>
  <c r="L83" i="1" s="1"/>
  <c r="M68" i="1"/>
  <c r="L68" i="1" s="1"/>
  <c r="B15" i="1"/>
  <c r="M67" i="1"/>
  <c r="L67" i="1" s="1"/>
  <c r="E7" i="1"/>
  <c r="M58" i="1"/>
  <c r="L58" i="1" s="1"/>
  <c r="B5" i="1"/>
  <c r="M9" i="1"/>
  <c r="L9" i="1" s="1"/>
  <c r="M18" i="1"/>
  <c r="L18" i="1" s="1"/>
  <c r="F8" i="1"/>
  <c r="F5" i="1"/>
  <c r="F7" i="1"/>
  <c r="M105" i="1"/>
  <c r="L105" i="1" s="1"/>
  <c r="F6" i="1"/>
  <c r="M22" i="1"/>
  <c r="L22" i="1" s="1"/>
  <c r="E5" i="1"/>
  <c r="M16" i="1"/>
  <c r="L16" i="1" s="1"/>
</calcChain>
</file>

<file path=xl/sharedStrings.xml><?xml version="1.0" encoding="utf-8"?>
<sst xmlns="http://schemas.openxmlformats.org/spreadsheetml/2006/main" count="590" uniqueCount="242">
  <si>
    <r>
      <rPr>
        <b/>
        <sz val="20"/>
        <rFont val="ＭＳ Ｐゴシック"/>
        <family val="3"/>
        <charset val="128"/>
        <scheme val="minor"/>
      </rPr>
      <t>　　　　　　　　パーソナルデータ取扱チェックリスト</t>
    </r>
    <r>
      <rPr>
        <b/>
        <sz val="18"/>
        <rFont val="ＭＳ Ｐゴシック"/>
        <family val="3"/>
        <charset val="128"/>
        <scheme val="minor"/>
      </rPr>
      <t xml:space="preserve">
</t>
    </r>
    <r>
      <rPr>
        <b/>
        <sz val="10"/>
        <rFont val="ＭＳ Ｐゴシック"/>
        <family val="3"/>
        <charset val="128"/>
        <scheme val="minor"/>
      </rPr>
      <t xml:space="preserve">
　　　</t>
    </r>
    <r>
      <rPr>
        <b/>
        <sz val="11"/>
        <color rgb="FFFF0000"/>
        <rFont val="ＭＳ Ｐゴシック"/>
        <family val="3"/>
        <charset val="128"/>
        <scheme val="minor"/>
      </rPr>
      <t>　【記入の際の注意事項】</t>
    </r>
    <r>
      <rPr>
        <b/>
        <sz val="10"/>
        <rFont val="ＭＳ Ｐゴシック"/>
        <family val="3"/>
        <charset val="128"/>
        <scheme val="minor"/>
      </rPr>
      <t xml:space="preserve">
　　　　　・本チェックリストは原則、１研究（委託研究の場合は応募の単位毎）につき１枚提出してください。
　　　　　・記入欄に補足説明などを入れたい場合は、備考欄に記入してください。
　　　　　・ご不明点等がありましたら、事務局にお問い合わせください。</t>
    </r>
    <rPh sb="16" eb="18">
      <t>トリアツカ</t>
    </rPh>
    <rPh sb="101" eb="104">
      <t>キニュウラン</t>
    </rPh>
    <rPh sb="112" eb="113">
      <t>イ</t>
    </rPh>
    <rPh sb="116" eb="118">
      <t>バアイ</t>
    </rPh>
    <phoneticPr fontId="1"/>
  </si>
  <si>
    <t>　　　　Rev.11 (2025.1.27)</t>
    <phoneticPr fontId="1"/>
  </si>
  <si>
    <t>（項目ごとの注意事項）</t>
    <rPh sb="1" eb="3">
      <t>コウモク</t>
    </rPh>
    <rPh sb="6" eb="10">
      <t>チュウイジコウ</t>
    </rPh>
    <phoneticPr fontId="1"/>
  </si>
  <si>
    <t>&lt;--</t>
    <phoneticPr fontId="1"/>
  </si>
  <si>
    <t>必ず、最初に「研究種別（D14）」を選択してから「申請の別(B3)」を選択して下さい。</t>
    <rPh sb="0" eb="1">
      <t>カナラ</t>
    </rPh>
    <rPh sb="3" eb="5">
      <t>サイショ</t>
    </rPh>
    <rPh sb="7" eb="11">
      <t>ケンキュウシュベツ</t>
    </rPh>
    <rPh sb="18" eb="20">
      <t>センタク</t>
    </rPh>
    <rPh sb="25" eb="27">
      <t>シンセイ</t>
    </rPh>
    <rPh sb="28" eb="29">
      <t>ベツ</t>
    </rPh>
    <rPh sb="35" eb="37">
      <t>センタク</t>
    </rPh>
    <rPh sb="39" eb="40">
      <t>クダ</t>
    </rPh>
    <phoneticPr fontId="1"/>
  </si>
  <si>
    <t>案件番号（ID）</t>
    <rPh sb="0" eb="4">
      <t>アンケンバンゴウ</t>
    </rPh>
    <phoneticPr fontId="1"/>
  </si>
  <si>
    <r>
      <t xml:space="preserve">【記入上の注意事項】
</t>
    </r>
    <r>
      <rPr>
        <b/>
        <sz val="14"/>
        <color rgb="FFFF0000"/>
        <rFont val="ＭＳ Ｐゴシック"/>
        <family val="3"/>
        <charset val="128"/>
        <scheme val="minor"/>
      </rPr>
      <t>＊提出の際はExcelのまま提出してください。</t>
    </r>
    <rPh sb="1" eb="3">
      <t>キニュウ</t>
    </rPh>
    <rPh sb="3" eb="4">
      <t>ジョウ</t>
    </rPh>
    <rPh sb="5" eb="7">
      <t>チュウイ</t>
    </rPh>
    <rPh sb="7" eb="9">
      <t>ジコウ</t>
    </rPh>
    <rPh sb="12" eb="14">
      <t>テイシュツ</t>
    </rPh>
    <rPh sb="15" eb="16">
      <t>サイ</t>
    </rPh>
    <rPh sb="25" eb="27">
      <t>テイシュツ</t>
    </rPh>
    <phoneticPr fontId="1"/>
  </si>
  <si>
    <t>作成日（年月日）：</t>
    <rPh sb="0" eb="3">
      <t>サクセイビ</t>
    </rPh>
    <rPh sb="4" eb="7">
      <t>ネンガッピ</t>
    </rPh>
    <phoneticPr fontId="1"/>
  </si>
  <si>
    <t>○○○○年○○月○○日</t>
    <phoneticPr fontId="1"/>
  </si>
  <si>
    <t>チェックリスト提出ごとに作成日を記載してください。</t>
    <phoneticPr fontId="1"/>
  </si>
  <si>
    <t>研究種別：</t>
    <rPh sb="0" eb="2">
      <t>ケンキュウ</t>
    </rPh>
    <rPh sb="2" eb="4">
      <t>シュベツ</t>
    </rPh>
    <phoneticPr fontId="1"/>
  </si>
  <si>
    <t>委託研究</t>
  </si>
  <si>
    <t>最初に「研究種別(D4)」を選択し、次に「申請の別（B3）」を選択して下さい。</t>
    <rPh sb="18" eb="19">
      <t>ツギ</t>
    </rPh>
    <rPh sb="21" eb="23">
      <t>シンセイ</t>
    </rPh>
    <rPh sb="24" eb="25">
      <t>ベツ</t>
    </rPh>
    <phoneticPr fontId="1"/>
  </si>
  <si>
    <t>研究開発期間（年月日）：</t>
    <rPh sb="2" eb="4">
      <t>カイハツ</t>
    </rPh>
    <rPh sb="4" eb="6">
      <t>キカン</t>
    </rPh>
    <rPh sb="7" eb="10">
      <t>ネンガッピ</t>
    </rPh>
    <phoneticPr fontId="1"/>
  </si>
  <si>
    <t>開始</t>
    <rPh sb="0" eb="2">
      <t>カイシ</t>
    </rPh>
    <phoneticPr fontId="1"/>
  </si>
  <si>
    <t>○○○○年○○月○○日</t>
    <rPh sb="4" eb="5">
      <t>ネン</t>
    </rPh>
    <rPh sb="7" eb="8">
      <t>ガツ</t>
    </rPh>
    <rPh sb="10" eb="11">
      <t>ニチ</t>
    </rPh>
    <phoneticPr fontId="1"/>
  </si>
  <si>
    <t>終了（予定）</t>
    <rPh sb="0" eb="2">
      <t>シュウリョウ</t>
    </rPh>
    <rPh sb="3" eb="5">
      <t>ヨテイ</t>
    </rPh>
    <phoneticPr fontId="1"/>
  </si>
  <si>
    <t>取扱担当者</t>
    <phoneticPr fontId="1"/>
  </si>
  <si>
    <t>所属：</t>
    <rPh sb="0" eb="2">
      <t>ショゾク</t>
    </rPh>
    <phoneticPr fontId="1"/>
  </si>
  <si>
    <t>氏名：</t>
    <rPh sb="0" eb="2">
      <t>シメイ</t>
    </rPh>
    <phoneticPr fontId="1"/>
  </si>
  <si>
    <t>ﾒｰﾙｱﾄﾞﾚｽ：</t>
    <phoneticPr fontId="1"/>
  </si>
  <si>
    <r>
      <t xml:space="preserve">研究の概要：
</t>
    </r>
    <r>
      <rPr>
        <b/>
        <sz val="14"/>
        <rFont val="ＭＳ Ｐゴシック"/>
        <family val="3"/>
        <charset val="128"/>
        <scheme val="minor"/>
      </rPr>
      <t>外部有識者による審議で本リストを用います。予備知識がなくても研究内容を俯瞰、理解できるように、専門用語や略語を使わないでください。</t>
    </r>
    <rPh sb="8" eb="10">
      <t>ガイブ</t>
    </rPh>
    <rPh sb="10" eb="13">
      <t>ユウシキシャ</t>
    </rPh>
    <rPh sb="16" eb="18">
      <t>シンギ</t>
    </rPh>
    <rPh sb="19" eb="20">
      <t>ホン</t>
    </rPh>
    <rPh sb="24" eb="25">
      <t>モチ</t>
    </rPh>
    <rPh sb="29" eb="31">
      <t>ヨビ</t>
    </rPh>
    <rPh sb="31" eb="33">
      <t>チシキ</t>
    </rPh>
    <rPh sb="38" eb="40">
      <t>ケンキュウ</t>
    </rPh>
    <rPh sb="40" eb="42">
      <t>ナイヨウ</t>
    </rPh>
    <rPh sb="43" eb="45">
      <t>フカン</t>
    </rPh>
    <rPh sb="46" eb="48">
      <t>リカイ</t>
    </rPh>
    <rPh sb="55" eb="57">
      <t>センモン</t>
    </rPh>
    <rPh sb="57" eb="59">
      <t>ヨウゴ</t>
    </rPh>
    <rPh sb="60" eb="62">
      <t>リャクゴ</t>
    </rPh>
    <rPh sb="63" eb="64">
      <t>ツカ</t>
    </rPh>
    <phoneticPr fontId="1"/>
  </si>
  <si>
    <r>
      <t xml:space="preserve">研究目的
/研究計画
・方法：
</t>
    </r>
    <r>
      <rPr>
        <b/>
        <sz val="12"/>
        <color rgb="FFFF0000"/>
        <rFont val="ＭＳ Ｐゴシック"/>
        <family val="3"/>
        <charset val="128"/>
        <scheme val="minor"/>
      </rPr>
      <t>３００字程度で記載してください。</t>
    </r>
    <rPh sb="24" eb="26">
      <t>キサイ</t>
    </rPh>
    <phoneticPr fontId="1"/>
  </si>
  <si>
    <t>パーソナルデータを取扱う目的及び必要性：</t>
    <rPh sb="14" eb="15">
      <t>オヨ</t>
    </rPh>
    <rPh sb="16" eb="19">
      <t>ヒツヨウセイ</t>
    </rPh>
    <phoneticPr fontId="1"/>
  </si>
  <si>
    <t>取扱うパーソナルデータ
（以下、データと呼ぶ）：
（多数の場合は別添可）</t>
    <rPh sb="13" eb="15">
      <t>イカ</t>
    </rPh>
    <rPh sb="20" eb="21">
      <t>ヨ</t>
    </rPh>
    <rPh sb="27" eb="29">
      <t>タスウ</t>
    </rPh>
    <rPh sb="30" eb="32">
      <t>バアイ</t>
    </rPh>
    <rPh sb="33" eb="35">
      <t>ベッテン</t>
    </rPh>
    <rPh sb="35" eb="36">
      <t>カ</t>
    </rPh>
    <phoneticPr fontId="1"/>
  </si>
  <si>
    <t>&lt;--</t>
  </si>
  <si>
    <t>取り扱うパーソナルデータを具体的に記載下さい。
下記（参考）を参照いただき、パーソナルデータを列挙してください。</t>
    <phoneticPr fontId="1"/>
  </si>
  <si>
    <r>
      <t xml:space="preserve">取得件数： </t>
    </r>
    <r>
      <rPr>
        <b/>
        <sz val="12"/>
        <rFont val="ＭＳ Ｐゴシック"/>
        <family val="3"/>
        <charset val="128"/>
        <scheme val="minor"/>
      </rPr>
      <t>「総データ数＝人数×上に記したデータ種類」の場合、人数に相当する値を記載。それ以外の場合は備考欄に説明を記載してください</t>
    </r>
    <rPh sb="0" eb="2">
      <t>シュトク</t>
    </rPh>
    <rPh sb="2" eb="4">
      <t>ケンスウ</t>
    </rPh>
    <rPh sb="11" eb="12">
      <t>スウ</t>
    </rPh>
    <rPh sb="13" eb="15">
      <t>ニンズウ</t>
    </rPh>
    <rPh sb="16" eb="17">
      <t>ウエ</t>
    </rPh>
    <rPh sb="18" eb="19">
      <t>シル</t>
    </rPh>
    <rPh sb="24" eb="26">
      <t>シュルイ</t>
    </rPh>
    <rPh sb="28" eb="30">
      <t>バアイ</t>
    </rPh>
    <rPh sb="31" eb="33">
      <t>ニンズウ</t>
    </rPh>
    <rPh sb="34" eb="36">
      <t>ソウトウ</t>
    </rPh>
    <rPh sb="38" eb="39">
      <t>アタイ</t>
    </rPh>
    <rPh sb="40" eb="42">
      <t>キサイ</t>
    </rPh>
    <rPh sb="45" eb="47">
      <t>イガイ</t>
    </rPh>
    <rPh sb="48" eb="50">
      <t>バアイ</t>
    </rPh>
    <rPh sb="51" eb="53">
      <t>ビコウ</t>
    </rPh>
    <rPh sb="53" eb="54">
      <t>ラン</t>
    </rPh>
    <rPh sb="55" eb="57">
      <t>セツメイ</t>
    </rPh>
    <rPh sb="58" eb="60">
      <t>キサイ</t>
    </rPh>
    <phoneticPr fontId="1"/>
  </si>
  <si>
    <t>件</t>
    <rPh sb="0" eb="1">
      <t>ケン</t>
    </rPh>
    <phoneticPr fontId="1"/>
  </si>
  <si>
    <t>取得方法：</t>
    <rPh sb="0" eb="2">
      <t>シュトク</t>
    </rPh>
    <rPh sb="2" eb="4">
      <t>ホウホウ</t>
    </rPh>
    <phoneticPr fontId="1"/>
  </si>
  <si>
    <t>パーソナルデータの取得方法（取得主体、手段、場所、など）を具体的かつ簡潔に記載してください。
（例）
　・スマホアプリケーションによるMACアドレス／GPS位置情報の取得
　・***カメラ（撮影原理）による人流映像測定
　・ドローンを用いた*m3程度の農産物情報の取得
　・***センサ－（センサー原理）による高齢者生体情報の取得
　・アンケート</t>
    <rPh sb="11" eb="13">
      <t>ホウホウ</t>
    </rPh>
    <rPh sb="14" eb="16">
      <t>シュトク</t>
    </rPh>
    <rPh sb="16" eb="18">
      <t>シュタイ</t>
    </rPh>
    <rPh sb="22" eb="24">
      <t>バショ</t>
    </rPh>
    <rPh sb="34" eb="36">
      <t>カンケツ</t>
    </rPh>
    <phoneticPr fontId="1"/>
  </si>
  <si>
    <r>
      <rPr>
        <b/>
        <sz val="14"/>
        <color theme="1"/>
        <rFont val="ＭＳ Ｐゴシック"/>
        <family val="3"/>
        <charset val="128"/>
        <scheme val="minor"/>
      </rPr>
      <t>（参考）プライバシーを侵害する可能性があるパーソナルデータ例</t>
    </r>
    <r>
      <rPr>
        <sz val="14"/>
        <color theme="1"/>
        <rFont val="ＭＳ Ｐゴシック"/>
        <family val="3"/>
        <charset val="128"/>
        <scheme val="minor"/>
      </rPr>
      <t xml:space="preserve">
アドレス情報（IPアドレス、MACアドレス、位置情報（GPS以外の電波等を利用して得た情報を含む）、他）、施設・設備利用ログデータ（地域に展開した社会実証テストベッド利用、他）、生体情報（音声情報、脳活動情報、MRI/内視鏡/CT等で取得した映像・画像、等）、生理・心理計測データ（刺激に対する反応、等）、人体に対するレーザーレーダ・レーダ断面積等の測定データ、映像データ（ドローン搭載カメラを含む）、アンケート結果、カルテ・処方箋、ソーシャルネットワークサービスに記載された情報、プローブカーによって収集された各種データ、等
</t>
    </r>
    <rPh sb="29" eb="30">
      <t>レイ</t>
    </rPh>
    <phoneticPr fontId="1"/>
  </si>
  <si>
    <t>【重要】
次項以降の　データの取得、同意の取得、データの管理、データの利用、データの共同利用、委託、提供・公開等、データの廃棄、及び倫理委員会の承認状況の各項目において、×を選択された場合、備考欄に、その理由、追加説明情報を必ず記載してください。</t>
    <rPh sb="1" eb="3">
      <t>ジュウヨウ</t>
    </rPh>
    <rPh sb="5" eb="7">
      <t>ジコウ</t>
    </rPh>
    <rPh sb="18" eb="20">
      <t>ドウイ</t>
    </rPh>
    <rPh sb="21" eb="23">
      <t>シュトク</t>
    </rPh>
    <rPh sb="61" eb="63">
      <t>ハイキ</t>
    </rPh>
    <rPh sb="64" eb="65">
      <t>オヨ</t>
    </rPh>
    <phoneticPr fontId="1"/>
  </si>
  <si>
    <t>データの取得</t>
    <rPh sb="4" eb="6">
      <t>シュトク</t>
    </rPh>
    <phoneticPr fontId="1"/>
  </si>
  <si>
    <r>
      <t xml:space="preserve">データの取得：
</t>
    </r>
    <r>
      <rPr>
        <b/>
        <sz val="10"/>
        <color theme="1"/>
        <rFont val="ＭＳ Ｐゴシック"/>
        <family val="3"/>
        <charset val="128"/>
        <scheme val="minor"/>
      </rPr>
      <t>（該当するものをすべて選択）</t>
    </r>
    <r>
      <rPr>
        <sz val="10"/>
        <color theme="1"/>
        <rFont val="ＭＳ Ｐゴシック"/>
        <family val="3"/>
        <charset val="128"/>
        <scheme val="minor"/>
      </rPr>
      <t xml:space="preserve">
</t>
    </r>
    <r>
      <rPr>
        <sz val="11"/>
        <color theme="1"/>
        <rFont val="ＭＳ Ｐゴシック"/>
        <family val="3"/>
        <charset val="128"/>
        <scheme val="minor"/>
      </rPr>
      <t>該当する： ○
該当しない： ―</t>
    </r>
    <rPh sb="4" eb="6">
      <t>シュトク</t>
    </rPh>
    <rPh sb="9" eb="11">
      <t>ガイトウ</t>
    </rPh>
    <rPh sb="19" eb="21">
      <t>センタク</t>
    </rPh>
    <phoneticPr fontId="1"/>
  </si>
  <si>
    <t>１．本研究でデータを取得する（外部事業者等への委託による取得も含む）</t>
    <rPh sb="15" eb="21">
      <t>ガイブジギョウシャトウ</t>
    </rPh>
    <rPh sb="23" eb="25">
      <t>イタク</t>
    </rPh>
    <phoneticPr fontId="1"/>
  </si>
  <si>
    <t>選択してください</t>
  </si>
  <si>
    <t>該当するデータの取得（入手）方法を○としてください。
なお、本研究の取扱担当者が他の研究で取得したパーソナルデータを本研究で取り扱う場合は「2」に該当します。
「4.その他」を選択した場合には「データ取得者及び取得するデータ」欄に取得方法も記載してください。</t>
    <phoneticPr fontId="1"/>
  </si>
  <si>
    <t>２．既に取得済みのデータを活用する</t>
    <phoneticPr fontId="1"/>
  </si>
  <si>
    <t>３．他の機関（本研究に加わらない者）からデータの提供を受ける</t>
    <phoneticPr fontId="1"/>
  </si>
  <si>
    <t>４．その他</t>
    <phoneticPr fontId="1"/>
  </si>
  <si>
    <t>選択してください</t>
    <rPh sb="0" eb="2">
      <t>センタク</t>
    </rPh>
    <phoneticPr fontId="1"/>
  </si>
  <si>
    <r>
      <rPr>
        <b/>
        <sz val="14"/>
        <rFont val="ＭＳ Ｐゴシック"/>
        <family val="3"/>
        <charset val="128"/>
        <scheme val="minor"/>
      </rPr>
      <t>同意の取得方法：</t>
    </r>
    <r>
      <rPr>
        <sz val="14"/>
        <rFont val="ＭＳ Ｐゴシック"/>
        <family val="3"/>
        <charset val="128"/>
        <scheme val="minor"/>
      </rPr>
      <t>　取得するデータ、データの取得方法、利用目的、データの取得者・利用者、取得するデータの第三者提供・外国への移転・委託等について、本人（データ化される人）の同意は取得するか
　</t>
    </r>
    <r>
      <rPr>
        <sz val="12"/>
        <rFont val="ＭＳ Ｐゴシック"/>
        <family val="3"/>
        <charset val="128"/>
        <scheme val="minor"/>
      </rPr>
      <t>１．同意は本研究で取得する（上記の回答が１の場合）
　２．同意は他者が取得済み（上記の回答が２の場合）
　３．その他（　</t>
    </r>
    <r>
      <rPr>
        <sz val="12"/>
        <color rgb="FFFF0000"/>
        <rFont val="ＭＳ Ｐゴシック"/>
        <family val="3"/>
        <charset val="128"/>
        <scheme val="minor"/>
      </rPr>
      <t>＊取得方法を入力してください</t>
    </r>
    <r>
      <rPr>
        <sz val="12"/>
        <rFont val="ＭＳ Ｐゴシック"/>
        <family val="3"/>
        <charset val="128"/>
        <scheme val="minor"/>
      </rPr>
      <t>　）
　×　同意は取得しない</t>
    </r>
    <r>
      <rPr>
        <sz val="14"/>
        <rFont val="ＭＳ Ｐゴシック"/>
        <family val="3"/>
        <charset val="128"/>
        <scheme val="minor"/>
      </rPr>
      <t xml:space="preserve"> </t>
    </r>
    <r>
      <rPr>
        <sz val="12"/>
        <color rgb="FFFF0000"/>
        <rFont val="ＭＳ Ｐゴシック"/>
        <family val="3"/>
        <charset val="128"/>
        <scheme val="minor"/>
      </rPr>
      <t>＊詳細を記入してください</t>
    </r>
    <rPh sb="39" eb="41">
      <t>リヨウ</t>
    </rPh>
    <rPh sb="57" eb="59">
      <t>ガイコク</t>
    </rPh>
    <rPh sb="61" eb="63">
      <t>イテン</t>
    </rPh>
    <rPh sb="64" eb="66">
      <t>イタク</t>
    </rPh>
    <rPh sb="185" eb="187">
      <t>ショウサイ</t>
    </rPh>
    <rPh sb="188" eb="190">
      <t>キニュウ</t>
    </rPh>
    <phoneticPr fontId="1"/>
  </si>
  <si>
    <t>取得予定時期：</t>
    <rPh sb="2" eb="4">
      <t>ヨテイ</t>
    </rPh>
    <rPh sb="4" eb="6">
      <t>ジキ</t>
    </rPh>
    <phoneticPr fontId="1"/>
  </si>
  <si>
    <t>選択してください</t>
    <phoneticPr fontId="1"/>
  </si>
  <si>
    <t>データ取得者
（データ取得機関）：</t>
    <phoneticPr fontId="1"/>
  </si>
  <si>
    <t>記載してください</t>
    <phoneticPr fontId="1"/>
  </si>
  <si>
    <r>
      <t xml:space="preserve">データ取得者及び取得するデータ：
</t>
    </r>
    <r>
      <rPr>
        <sz val="12"/>
        <rFont val="ＭＳ Ｐゴシック"/>
        <family val="3"/>
        <charset val="128"/>
        <scheme val="minor"/>
      </rPr>
      <t>（データに要配慮個人情報があれば、取得データ名の後に「</t>
    </r>
    <r>
      <rPr>
        <sz val="12"/>
        <color rgb="FFFF0000"/>
        <rFont val="ＭＳ Ｐゴシック"/>
        <family val="3"/>
        <charset val="128"/>
        <scheme val="minor"/>
      </rPr>
      <t>【要配慮】</t>
    </r>
    <r>
      <rPr>
        <sz val="12"/>
        <rFont val="ＭＳ Ｐゴシック"/>
        <family val="3"/>
        <charset val="128"/>
        <scheme val="minor"/>
      </rPr>
      <t>」を記載すること）</t>
    </r>
    <rPh sb="46" eb="48">
      <t>ハイリョ</t>
    </rPh>
    <phoneticPr fontId="1"/>
  </si>
  <si>
    <t>取得者ごとに取得するデータを全て記載してください。
「要配慮個人情報」とは、本人の人種、信条、社会的身分、病歴、犯罪の経歴、犯罪により害を被った事実その他本人に対する不当な差別、偏見その他の不利益が生じないようにその取扱いに特に配慮を要するものです。
　・NICT：○○データ、○○データ、・・
　・△△大学：○○データ、カルテ【要配慮】、・・
　・□□株式会社：○○データ、○○データ、・・</t>
    <phoneticPr fontId="1"/>
  </si>
  <si>
    <r>
      <rPr>
        <b/>
        <sz val="14"/>
        <color theme="1"/>
        <rFont val="ＭＳ Ｐゴシック"/>
        <family val="3"/>
        <charset val="128"/>
        <scheme val="minor"/>
      </rPr>
      <t>データの取得場所：</t>
    </r>
    <r>
      <rPr>
        <sz val="14"/>
        <color theme="1"/>
        <rFont val="ＭＳ Ｐゴシック"/>
        <family val="3"/>
        <charset val="128"/>
        <scheme val="minor"/>
      </rPr>
      <t>　１．国内のみ　２．国内および海外　３．海外のみ</t>
    </r>
    <rPh sb="4" eb="6">
      <t>シュトク</t>
    </rPh>
    <rPh sb="6" eb="8">
      <t>バショ</t>
    </rPh>
    <phoneticPr fontId="1"/>
  </si>
  <si>
    <t>選択してください　</t>
  </si>
  <si>
    <t>海外で取得するデータ：</t>
    <rPh sb="0" eb="2">
      <t>カイガイ</t>
    </rPh>
    <rPh sb="3" eb="5">
      <t>シュトク</t>
    </rPh>
    <phoneticPr fontId="1"/>
  </si>
  <si>
    <t>海外で取得する理由／目的：</t>
    <rPh sb="0" eb="2">
      <t>カイガイ</t>
    </rPh>
    <rPh sb="3" eb="5">
      <t>シュトク</t>
    </rPh>
    <rPh sb="7" eb="9">
      <t>リユウ</t>
    </rPh>
    <rPh sb="10" eb="12">
      <t>モクテキ</t>
    </rPh>
    <phoneticPr fontId="1"/>
  </si>
  <si>
    <t>取得する国での取得ルール（法令）に従っている</t>
    <rPh sb="0" eb="2">
      <t>シュトク</t>
    </rPh>
    <rPh sb="4" eb="5">
      <t>クニ</t>
    </rPh>
    <rPh sb="7" eb="9">
      <t>シュトク</t>
    </rPh>
    <rPh sb="13" eb="15">
      <t>ホウレイ</t>
    </rPh>
    <rPh sb="17" eb="18">
      <t>シタガ</t>
    </rPh>
    <phoneticPr fontId="1"/>
  </si>
  <si>
    <t>同意の取得</t>
    <rPh sb="0" eb="2">
      <t>ドウイ</t>
    </rPh>
    <rPh sb="3" eb="5">
      <t>シュトク</t>
    </rPh>
    <phoneticPr fontId="1"/>
  </si>
  <si>
    <r>
      <rPr>
        <b/>
        <sz val="14"/>
        <color theme="1"/>
        <rFont val="ＭＳ Ｐゴシック"/>
        <family val="3"/>
        <charset val="128"/>
        <scheme val="minor"/>
      </rPr>
      <t>オプトイン／オプトアウト：　</t>
    </r>
    <r>
      <rPr>
        <sz val="14"/>
        <color theme="1"/>
        <rFont val="ＭＳ Ｐゴシック"/>
        <family val="3"/>
        <charset val="128"/>
        <scheme val="minor"/>
      </rPr>
      <t>１．オプトイン　２．オプトアウト　３．オプトイン、オプトアウトの両方　　×（両方ともしない）</t>
    </r>
    <rPh sb="46" eb="48">
      <t>リョウホウ</t>
    </rPh>
    <rPh sb="52" eb="54">
      <t>リョウホウ</t>
    </rPh>
    <phoneticPr fontId="1"/>
  </si>
  <si>
    <t>オプトイン（同意）の方法：</t>
    <rPh sb="6" eb="8">
      <t>ドウイ</t>
    </rPh>
    <rPh sb="10" eb="12">
      <t>ホウホウ</t>
    </rPh>
    <phoneticPr fontId="1"/>
  </si>
  <si>
    <t>同意取得における説明において、データの利用目的や第三者提供について認識・理解しやすい形で
伝えているか</t>
    <rPh sb="25" eb="26">
      <t>サン</t>
    </rPh>
    <phoneticPr fontId="1"/>
  </si>
  <si>
    <t>未成年からデータを取得する場合は、保護者の同意を取得する：
　　１．未成年からデータを取得しない　　２．保護者の同意を得て未成年からデータを取得する　　
    ×　保護者の同意を得ずに未成年からデータを取得する</t>
    <rPh sb="0" eb="3">
      <t>ミセイネン</t>
    </rPh>
    <rPh sb="9" eb="11">
      <t>シュトク</t>
    </rPh>
    <rPh sb="13" eb="15">
      <t>バアイ</t>
    </rPh>
    <rPh sb="17" eb="20">
      <t>ホゴシャ</t>
    </rPh>
    <rPh sb="21" eb="23">
      <t>ドウイ</t>
    </rPh>
    <rPh sb="24" eb="26">
      <t>シュトク</t>
    </rPh>
    <rPh sb="43" eb="45">
      <t>シュトク</t>
    </rPh>
    <phoneticPr fontId="1"/>
  </si>
  <si>
    <t>オプトアウトの方法：</t>
    <rPh sb="7" eb="9">
      <t>ホウホウ</t>
    </rPh>
    <phoneticPr fontId="1"/>
  </si>
  <si>
    <t>オプトアウトは、認識・理解しやすい形で通知・公表されているか</t>
    <rPh sb="8" eb="10">
      <t>ニンシキ</t>
    </rPh>
    <rPh sb="11" eb="13">
      <t>リカイ</t>
    </rPh>
    <rPh sb="17" eb="18">
      <t>カタチ</t>
    </rPh>
    <rPh sb="19" eb="21">
      <t>ツウチ</t>
    </rPh>
    <rPh sb="22" eb="24">
      <t>コウヒョウ</t>
    </rPh>
    <phoneticPr fontId="1"/>
  </si>
  <si>
    <t>データの管理</t>
    <rPh sb="4" eb="6">
      <t>カンリ</t>
    </rPh>
    <phoneticPr fontId="1"/>
  </si>
  <si>
    <t>パーソナルデータの移転（移転の際は適切な暗号化処理等を行うなどセキュリティを担保してください）：
　　１．移転しない　　２．担保しながら移転する　　×　担保せずに移転する</t>
    <rPh sb="9" eb="11">
      <t>イテン</t>
    </rPh>
    <rPh sb="12" eb="14">
      <t>イテン</t>
    </rPh>
    <rPh sb="53" eb="55">
      <t>イテン</t>
    </rPh>
    <rPh sb="62" eb="64">
      <t>タンポ</t>
    </rPh>
    <rPh sb="68" eb="70">
      <t>イテン</t>
    </rPh>
    <rPh sb="76" eb="78">
      <t>タンポ</t>
    </rPh>
    <rPh sb="81" eb="83">
      <t>イテン</t>
    </rPh>
    <phoneticPr fontId="1"/>
  </si>
  <si>
    <t>移転時には、暗号化処理など適切なセキュリティを担保することが必要です。</t>
    <rPh sb="0" eb="2">
      <t>イテン</t>
    </rPh>
    <phoneticPr fontId="1"/>
  </si>
  <si>
    <t>暗号化処理などセキュリティの担保方法：</t>
    <phoneticPr fontId="1"/>
  </si>
  <si>
    <t>パーソナルデータの保管とセキュリティ担保（取扱うパーソナルデータにアクセスできる職員は必要最小限とし、暗号化処理をするなどセキュリティを担保して保管してください）：
　　１．保管しない　　２．担保しながら保管する　　×　担保せずに保管する</t>
    <phoneticPr fontId="1"/>
  </si>
  <si>
    <t>パスワードによるアクセス制御や暗号化処理などセキュリティの担保方法：</t>
    <rPh sb="15" eb="18">
      <t>アンゴウカ</t>
    </rPh>
    <rPh sb="18" eb="20">
      <t>ショリ</t>
    </rPh>
    <rPh sb="29" eb="31">
      <t>タンポ</t>
    </rPh>
    <rPh sb="31" eb="33">
      <t>ホウホウ</t>
    </rPh>
    <phoneticPr fontId="1"/>
  </si>
  <si>
    <r>
      <rPr>
        <sz val="14"/>
        <color theme="1"/>
        <rFont val="ＭＳ Ｐゴシック"/>
        <family val="3"/>
        <charset val="128"/>
        <scheme val="minor"/>
      </rPr>
      <t>データ保管機関および保管データ：</t>
    </r>
    <r>
      <rPr>
        <sz val="11"/>
        <color theme="1"/>
        <rFont val="ＭＳ Ｐゴシック"/>
        <family val="3"/>
        <charset val="128"/>
        <scheme val="minor"/>
      </rPr>
      <t xml:space="preserve">
</t>
    </r>
    <r>
      <rPr>
        <sz val="12"/>
        <color theme="1"/>
        <rFont val="ＭＳ Ｐゴシック"/>
        <family val="3"/>
        <charset val="128"/>
        <scheme val="minor"/>
      </rPr>
      <t>（保管機関ごとにご記載ください。データに要配慮個人情報があれば、取得データ名の後に「</t>
    </r>
    <r>
      <rPr>
        <sz val="12"/>
        <color rgb="FFFF0000"/>
        <rFont val="ＭＳ Ｐゴシック"/>
        <family val="3"/>
        <charset val="128"/>
        <scheme val="minor"/>
      </rPr>
      <t>【要配慮】</t>
    </r>
    <r>
      <rPr>
        <sz val="12"/>
        <color theme="1"/>
        <rFont val="ＭＳ Ｐゴシック"/>
        <family val="3"/>
        <charset val="128"/>
        <scheme val="minor"/>
      </rPr>
      <t>」を記載すること）</t>
    </r>
    <rPh sb="3" eb="5">
      <t>ホカン</t>
    </rPh>
    <rPh sb="5" eb="7">
      <t>キカン</t>
    </rPh>
    <rPh sb="10" eb="12">
      <t>ホカン</t>
    </rPh>
    <rPh sb="18" eb="20">
      <t>ホカン</t>
    </rPh>
    <rPh sb="20" eb="22">
      <t>キカン</t>
    </rPh>
    <rPh sb="26" eb="28">
      <t>キサイ</t>
    </rPh>
    <phoneticPr fontId="1"/>
  </si>
  <si>
    <t>海外研究機関・海外設置クラウド等、海外へ/海外からデータの移転
　（移転する場合、移転元の国の関連法に従う必要あるので確認が必要）：
　１．移転しない　　２．海外へ移転する（保管、共同利用など）
　３．海外から移転する（海外でデータ取得など）　　４．２及び３の両方に該当する</t>
    <phoneticPr fontId="1"/>
  </si>
  <si>
    <t>データを移転する場合、移転元の国の関連法に従う必要あるので、必ず確認してください。</t>
    <phoneticPr fontId="1"/>
  </si>
  <si>
    <t>移転元の機関名及び所属国：</t>
    <rPh sb="0" eb="2">
      <t>イテン</t>
    </rPh>
    <rPh sb="2" eb="3">
      <t>モト</t>
    </rPh>
    <rPh sb="4" eb="6">
      <t>キカン</t>
    </rPh>
    <rPh sb="6" eb="7">
      <t>メイ</t>
    </rPh>
    <rPh sb="7" eb="8">
      <t>オヨ</t>
    </rPh>
    <rPh sb="9" eb="11">
      <t>ショゾク</t>
    </rPh>
    <rPh sb="11" eb="12">
      <t>コク</t>
    </rPh>
    <phoneticPr fontId="1"/>
  </si>
  <si>
    <t>移転先の機関名及び所属国：</t>
    <rPh sb="0" eb="2">
      <t>イテン</t>
    </rPh>
    <rPh sb="2" eb="3">
      <t>サキ</t>
    </rPh>
    <rPh sb="4" eb="6">
      <t>キカン</t>
    </rPh>
    <rPh sb="6" eb="7">
      <t>メイ</t>
    </rPh>
    <rPh sb="7" eb="8">
      <t>オヨ</t>
    </rPh>
    <rPh sb="9" eb="11">
      <t>ショゾク</t>
    </rPh>
    <rPh sb="11" eb="12">
      <t>コク</t>
    </rPh>
    <phoneticPr fontId="1"/>
  </si>
  <si>
    <t>移転するデータ：</t>
    <rPh sb="0" eb="2">
      <t>イテン</t>
    </rPh>
    <phoneticPr fontId="1"/>
  </si>
  <si>
    <t>移転する理由／目的：</t>
    <rPh sb="0" eb="2">
      <t>イテン</t>
    </rPh>
    <rPh sb="4" eb="6">
      <t>リユウ</t>
    </rPh>
    <rPh sb="7" eb="9">
      <t>モクテキ</t>
    </rPh>
    <phoneticPr fontId="1"/>
  </si>
  <si>
    <t>移転方法：</t>
    <rPh sb="0" eb="2">
      <t>イテン</t>
    </rPh>
    <rPh sb="2" eb="4">
      <t>ホウホウ</t>
    </rPh>
    <phoneticPr fontId="1"/>
  </si>
  <si>
    <t>データの利用</t>
    <phoneticPr fontId="1"/>
  </si>
  <si>
    <r>
      <t>実際にデータを利用する機関</t>
    </r>
    <r>
      <rPr>
        <b/>
        <sz val="14"/>
        <color theme="1"/>
        <rFont val="ＭＳ Ｐゴシック"/>
        <family val="3"/>
        <charset val="128"/>
        <scheme val="minor"/>
      </rPr>
      <t>（データは取得せず、利用するだけの機関も記載してください）</t>
    </r>
    <r>
      <rPr>
        <sz val="14"/>
        <color theme="1"/>
        <rFont val="ＭＳ Ｐゴシック"/>
        <family val="3"/>
        <charset val="128"/>
        <scheme val="minor"/>
      </rPr>
      <t>：</t>
    </r>
    <phoneticPr fontId="1"/>
  </si>
  <si>
    <t>上記機関が利用するデータ：</t>
    <rPh sb="0" eb="2">
      <t>ジョウキ</t>
    </rPh>
    <rPh sb="2" eb="4">
      <t>キカン</t>
    </rPh>
    <rPh sb="5" eb="7">
      <t>リヨウ</t>
    </rPh>
    <phoneticPr fontId="1"/>
  </si>
  <si>
    <t>利用での主要な確認事項</t>
    <rPh sb="0" eb="2">
      <t>リヨウ</t>
    </rPh>
    <rPh sb="4" eb="6">
      <t>シュヨウ</t>
    </rPh>
    <rPh sb="7" eb="9">
      <t>カクニン</t>
    </rPh>
    <rPh sb="9" eb="11">
      <t>ジコウ</t>
    </rPh>
    <phoneticPr fontId="1"/>
  </si>
  <si>
    <t>１）利用目的・条件：　①～③を遵守している（②、③は該当する場合）
 ①データをあらかじめ特定した目的以外で利用することはない
 ②取得済みのデータや共同研究先等が取得したデータを利用する場合は、取得時に本人から同意を得た
    目的・利用方法以外では利用しない。新たな目的・方法で利用する場合には、改めて同意を取得する
 ③公開されているデータを使用する場合には、利用規約・条件を遵守する</t>
    <rPh sb="26" eb="28">
      <t>ガイトウ</t>
    </rPh>
    <phoneticPr fontId="1"/>
  </si>
  <si>
    <t>データの利用目的は、その用途が適切に限定されていることが必要です。既に取得済みのデータや共同研究先等が取得したデータを利用する場合は、取得時に本人から同意を得た目的・利用方法以外では利用してはいけませんし、新たな目的・方法で利用する場合は、改めて同意を得る必要があります。
公開されているデータを使用する場合には、利用規約・条件を遵守してください。</t>
    <phoneticPr fontId="1"/>
  </si>
  <si>
    <t>２）個人の特定・識別を行う分析や、機微な内容（個人が知られたくない情報や、不利益な取扱いを受ける
    可能性・懸念のある情報）を推定する分析、その他人権や倫理などの面で問題があると考えられる
    ような分析を行わない</t>
    <phoneticPr fontId="1"/>
  </si>
  <si>
    <t>データ利用目的と異なる目的で、個人を推定するような分析はできません。また、個人を推定するための他のデータとの突合もできません。
研究において個人を推定する必要性がある場合、別途相談ください。</t>
    <phoneticPr fontId="1"/>
  </si>
  <si>
    <t>３）本人の同意を得ずに、他の研究開発において取得したデータとの突合（マッシュアップ）を行わない</t>
    <phoneticPr fontId="1"/>
  </si>
  <si>
    <t>データの共同利用、委託、提供・公開等</t>
    <rPh sb="4" eb="8">
      <t>キョウドウリヨウ</t>
    </rPh>
    <rPh sb="9" eb="11">
      <t>イタク</t>
    </rPh>
    <rPh sb="12" eb="14">
      <t>テイキョウ</t>
    </rPh>
    <rPh sb="15" eb="18">
      <t>コウカイトウ</t>
    </rPh>
    <phoneticPr fontId="1"/>
  </si>
  <si>
    <t>（１） データの共同利用</t>
    <rPh sb="8" eb="12">
      <t>キョウドウリヨウ</t>
    </rPh>
    <phoneticPr fontId="1"/>
  </si>
  <si>
    <t>データを共同で利用するか。共同で利用する場合、データを「データの利用」で記載した機関で共同で利用することについて、本人に説明して事前に同意を取得している
　１．共同で利用しない
　２．共同で利用する（本人の同意を取得している）
　× 共同で利用する（本人の同意を取得していない）</t>
    <rPh sb="4" eb="6">
      <t>キョウドウ</t>
    </rPh>
    <rPh sb="7" eb="9">
      <t>リヨウ</t>
    </rPh>
    <rPh sb="32" eb="34">
      <t>リヨウ</t>
    </rPh>
    <rPh sb="36" eb="38">
      <t>キサイ</t>
    </rPh>
    <rPh sb="40" eb="42">
      <t>キカン</t>
    </rPh>
    <rPh sb="80" eb="82">
      <t>キョウドウ</t>
    </rPh>
    <rPh sb="83" eb="85">
      <t>リヨウ</t>
    </rPh>
    <rPh sb="92" eb="94">
      <t>キョウドウ</t>
    </rPh>
    <rPh sb="95" eb="97">
      <t>リヨウ</t>
    </rPh>
    <rPh sb="100" eb="102">
      <t>ホンニン</t>
    </rPh>
    <rPh sb="125" eb="127">
      <t>ホンニン</t>
    </rPh>
    <phoneticPr fontId="1"/>
  </si>
  <si>
    <t>（２） データの委託</t>
    <rPh sb="8" eb="10">
      <t>イタク</t>
    </rPh>
    <phoneticPr fontId="1"/>
  </si>
  <si>
    <t>データの取扱いを外部（国内・海外）に委託するか。また、外部に委託する場合、委託先を適切に監督するか
　１．外部に委託はしない
　２．外部（国内）に委託し、委託先を適切に監督する
　３．外部（海外）に委託し、委託先を適切に監督する（海外のクラウドサービスや
　 　 海外デジタルプラットフォームを利用する場合なども含め、外国にある第三者に委託する場合） 
　４．２及び３の両方に該当する
　×　外部に委託するが、委託先を監督できない（しない）</t>
    <rPh sb="11" eb="13">
      <t>コクナイ</t>
    </rPh>
    <rPh sb="14" eb="16">
      <t>カイガイ</t>
    </rPh>
    <rPh sb="27" eb="29">
      <t>ガイブ</t>
    </rPh>
    <rPh sb="30" eb="32">
      <t>イタク</t>
    </rPh>
    <rPh sb="34" eb="36">
      <t>バアイ</t>
    </rPh>
    <rPh sb="69" eb="71">
      <t>コクナイ</t>
    </rPh>
    <phoneticPr fontId="1"/>
  </si>
  <si>
    <t>データの取扱いを委託する場合は、データの安全管理が図られるよう、委託を受けた者に対する必要かつ適切な監督を行わなければなりません。</t>
    <phoneticPr fontId="1"/>
  </si>
  <si>
    <t>データの取扱いを外部（海外）に委託する場合、あらかじめ外国にある第三者への提供を認める旨の本人の同意を取得するなど、法令の規定に従って適切に対応しているか</t>
    <rPh sb="11" eb="13">
      <t>カイガイ</t>
    </rPh>
    <phoneticPr fontId="1"/>
  </si>
  <si>
    <t>データの取扱いを外部に委託する場合、委託先は再委託するか。再委託する場合、再委託先は
把握しているか
　１．再委託しない
　２．再委託し、再委託先は把握している
　３．再委託し、再委託先は把握していない</t>
    <rPh sb="4" eb="6">
      <t>トリアツカ</t>
    </rPh>
    <rPh sb="8" eb="10">
      <t>ガイブ</t>
    </rPh>
    <rPh sb="11" eb="13">
      <t>イタク</t>
    </rPh>
    <rPh sb="15" eb="17">
      <t>バアイ</t>
    </rPh>
    <rPh sb="18" eb="21">
      <t>イタクサキ</t>
    </rPh>
    <rPh sb="22" eb="23">
      <t>サイ</t>
    </rPh>
    <rPh sb="23" eb="25">
      <t>イタク</t>
    </rPh>
    <rPh sb="29" eb="32">
      <t>サイイタク</t>
    </rPh>
    <rPh sb="34" eb="36">
      <t>バアイ</t>
    </rPh>
    <rPh sb="37" eb="41">
      <t>サイイタクサキ</t>
    </rPh>
    <rPh sb="43" eb="45">
      <t>ハアク</t>
    </rPh>
    <rPh sb="54" eb="55">
      <t>サイ</t>
    </rPh>
    <rPh sb="55" eb="57">
      <t>イタク</t>
    </rPh>
    <rPh sb="64" eb="67">
      <t>サイイタク</t>
    </rPh>
    <rPh sb="69" eb="73">
      <t>サイイタクサキ</t>
    </rPh>
    <rPh sb="74" eb="76">
      <t>ハアク</t>
    </rPh>
    <phoneticPr fontId="1"/>
  </si>
  <si>
    <t>（３） データの提供・公開 （論文発表は除く）</t>
    <rPh sb="8" eb="10">
      <t>テイキョウ</t>
    </rPh>
    <rPh sb="11" eb="13">
      <t>コウカイ</t>
    </rPh>
    <rPh sb="15" eb="17">
      <t>ロンブン</t>
    </rPh>
    <rPh sb="17" eb="19">
      <t>ハッピョウ</t>
    </rPh>
    <rPh sb="20" eb="21">
      <t>ノゾ</t>
    </rPh>
    <phoneticPr fontId="1"/>
  </si>
  <si>
    <t>第三者に対するデータの提供・公開の予定（パーソナルデータのほか、加工・分析後のデータを含む）：
  ① 取得したパーソナルデータ（生データ等）を提供・公開する
　② 取得したパーソナルデータから個人を直接識別できる情報を削除して提供・公開する
　　　 （※個人情報に該当）
　③ 匿名加工情報（個人が識別できないようにしたデータで、他の情報と照合しても
　　　個人が特定できない）を提供する
　④ 統計情報を提供する
　⑤ ①～④のうち複数該当する
　⑥ データを提供・公開する予定はない</t>
    <phoneticPr fontId="1"/>
  </si>
  <si>
    <r>
      <t xml:space="preserve">（３）においてデータの提供・公開を予定している場合、提供又は公開するデータ（データ種別ごとに具体的に記載し、非該当項目は削除する）：
</t>
    </r>
    <r>
      <rPr>
        <sz val="12"/>
        <rFont val="ＭＳ Ｐゴシック"/>
        <family val="3"/>
        <charset val="128"/>
        <scheme val="minor"/>
      </rPr>
      <t>　①取得したパーソナルデータ
   　（生データ等）
　②取得したパーソナルデータ
  　 （個人を直接識別できる
   　  情報を削除）
　③匿名加工情報
　④統計情報</t>
    </r>
    <phoneticPr fontId="1"/>
  </si>
  <si>
    <t>上記のデータのうち、①や②を第三者に提供または公開する場合、本人の同意を得て行い、同意を得た範囲を超えて提供または公開を行わない。
（なお、③や④を第三者に提供または公開する場合、本人の同意不要）</t>
    <rPh sb="0" eb="2">
      <t>ジョウキ</t>
    </rPh>
    <rPh sb="14" eb="17">
      <t>ダイサンシャ</t>
    </rPh>
    <rPh sb="18" eb="20">
      <t>テイキョウ</t>
    </rPh>
    <rPh sb="23" eb="25">
      <t>コウカイ</t>
    </rPh>
    <rPh sb="27" eb="29">
      <t>バアイ</t>
    </rPh>
    <rPh sb="30" eb="32">
      <t>ホンニン</t>
    </rPh>
    <rPh sb="33" eb="35">
      <t>ドウイ</t>
    </rPh>
    <rPh sb="36" eb="37">
      <t>エ</t>
    </rPh>
    <rPh sb="38" eb="39">
      <t>オコナ</t>
    </rPh>
    <rPh sb="41" eb="43">
      <t>ドウイ</t>
    </rPh>
    <rPh sb="44" eb="45">
      <t>エ</t>
    </rPh>
    <rPh sb="46" eb="48">
      <t>ハンイ</t>
    </rPh>
    <rPh sb="49" eb="50">
      <t>コ</t>
    </rPh>
    <rPh sb="52" eb="54">
      <t>テイキョウ</t>
    </rPh>
    <rPh sb="57" eb="59">
      <t>コウカイ</t>
    </rPh>
    <rPh sb="60" eb="61">
      <t>オコナ</t>
    </rPh>
    <rPh sb="74" eb="77">
      <t>ダイサンシャ</t>
    </rPh>
    <rPh sb="78" eb="80">
      <t>テイキョウ</t>
    </rPh>
    <rPh sb="83" eb="85">
      <t>コウカイ</t>
    </rPh>
    <rPh sb="87" eb="89">
      <t>バアイ</t>
    </rPh>
    <rPh sb="90" eb="92">
      <t>ホンニン</t>
    </rPh>
    <rPh sb="93" eb="95">
      <t>ドウイ</t>
    </rPh>
    <rPh sb="95" eb="97">
      <t>フヨウ</t>
    </rPh>
    <phoneticPr fontId="1"/>
  </si>
  <si>
    <t>上記のデータのうち、③を作成または第三者に提供する場合、法令の義務規定（加工基準の遵守、安全管理措置、所定の事項の公表、再識別禁止、苦情処理、その他）に従う</t>
    <phoneticPr fontId="1"/>
  </si>
  <si>
    <t>提供元及び提供先
（公開元及び公開先）：</t>
    <rPh sb="12" eb="13">
      <t>モト</t>
    </rPh>
    <phoneticPr fontId="1"/>
  </si>
  <si>
    <t>提供又は公開する目的</t>
    <rPh sb="0" eb="2">
      <t>テイキョウ</t>
    </rPh>
    <rPh sb="2" eb="3">
      <t>マタ</t>
    </rPh>
    <rPh sb="4" eb="6">
      <t>コウカイ</t>
    </rPh>
    <rPh sb="8" eb="10">
      <t>モクテキ</t>
    </rPh>
    <phoneticPr fontId="1"/>
  </si>
  <si>
    <t>同意書等にデータの提供、公開に当たり、データの利用目的や利用者、利用手続き等が明確化されている</t>
    <phoneticPr fontId="1"/>
  </si>
  <si>
    <t>データの提供先とは、利用目的の範囲内で利用する、セキュリティを確保する、個人特定を禁止する、本人の同意なく機微な内容を推定する分析を禁止する、等を含む契約を結ぶ</t>
    <phoneticPr fontId="1"/>
  </si>
  <si>
    <t>（４） 論文発表</t>
    <rPh sb="4" eb="8">
      <t>ロンブンハッピョウ</t>
    </rPh>
    <phoneticPr fontId="1"/>
  </si>
  <si>
    <t>論文等の成果発表時、個人を特定できないようにしたデータもしくは統計データを用いる</t>
    <rPh sb="0" eb="2">
      <t>ロンブン</t>
    </rPh>
    <rPh sb="2" eb="3">
      <t>ナド</t>
    </rPh>
    <rPh sb="4" eb="6">
      <t>セイカ</t>
    </rPh>
    <rPh sb="6" eb="8">
      <t>ハッピョウ</t>
    </rPh>
    <rPh sb="8" eb="9">
      <t>ジ</t>
    </rPh>
    <rPh sb="10" eb="12">
      <t>コジン</t>
    </rPh>
    <rPh sb="13" eb="15">
      <t>トクテイ</t>
    </rPh>
    <rPh sb="31" eb="33">
      <t>トウケイ</t>
    </rPh>
    <rPh sb="37" eb="38">
      <t>モチ</t>
    </rPh>
    <phoneticPr fontId="1"/>
  </si>
  <si>
    <t>データの廃棄</t>
    <rPh sb="4" eb="6">
      <t>ハイキ</t>
    </rPh>
    <phoneticPr fontId="1"/>
  </si>
  <si>
    <t>利用期間・保持期間（年月日）：</t>
    <rPh sb="0" eb="2">
      <t>リヨウ</t>
    </rPh>
    <rPh sb="2" eb="4">
      <t>キカン</t>
    </rPh>
    <rPh sb="5" eb="7">
      <t>ホジ</t>
    </rPh>
    <rPh sb="7" eb="9">
      <t>キカン</t>
    </rPh>
    <rPh sb="10" eb="13">
      <t>ネンガッピ</t>
    </rPh>
    <phoneticPr fontId="1"/>
  </si>
  <si>
    <t>から</t>
    <phoneticPr fontId="1"/>
  </si>
  <si>
    <t>まで</t>
    <phoneticPr fontId="1"/>
  </si>
  <si>
    <t>１）データの利用期間・保持期間を設定し、データ取得前か後に、本人からその内容について同意取得（又は通知・公表）を行う</t>
    <phoneticPr fontId="1"/>
  </si>
  <si>
    <t>データ取得前までにデータの保管期間を定めることが難しい場合には、×を選択し、理由と処置を備考欄に記載してください。例えば、保管期間を定めることが難しいことをあらかじめ同意書等に記載するなどが処置としてあげられます。</t>
    <phoneticPr fontId="1"/>
  </si>
  <si>
    <t>２）利用期間・保持期間終了時のデータの取り扱いに関して、データ取得前か後に、同意取得（又は通知・公表）を行う</t>
    <phoneticPr fontId="1"/>
  </si>
  <si>
    <t>研究（又は契約）終了時の取り扱い方法：</t>
    <rPh sb="0" eb="2">
      <t>ケンキュウ</t>
    </rPh>
    <rPh sb="3" eb="4">
      <t>マタ</t>
    </rPh>
    <rPh sb="5" eb="7">
      <t>ケイヤク</t>
    </rPh>
    <rPh sb="8" eb="10">
      <t>シュウリョウ</t>
    </rPh>
    <rPh sb="10" eb="11">
      <t>ジ</t>
    </rPh>
    <rPh sb="12" eb="13">
      <t>ト</t>
    </rPh>
    <rPh sb="14" eb="15">
      <t>アツカ</t>
    </rPh>
    <rPh sb="16" eb="18">
      <t>ホウホウ</t>
    </rPh>
    <phoneticPr fontId="1"/>
  </si>
  <si>
    <t>倫理委員会の承認状況 （人体あるいは動物に対する実験）</t>
    <rPh sb="0" eb="2">
      <t>リンリ</t>
    </rPh>
    <rPh sb="2" eb="5">
      <t>イインカイ</t>
    </rPh>
    <rPh sb="6" eb="8">
      <t>ショウニン</t>
    </rPh>
    <rPh sb="8" eb="10">
      <t>ジョウキョウ</t>
    </rPh>
    <phoneticPr fontId="1"/>
  </si>
  <si>
    <t>１．人体あるいは動物に対する実験は行わない　　２．実験を行う予定であり、倫理委員会の承認を受けている
３．実験を行う予定で、今後倫理委員会の承認を受ける予定である　　　
×　実験を行う予定だが、倫理委員会の承認を受ける予定はない</t>
    <rPh sb="2" eb="4">
      <t>ジンタイ</t>
    </rPh>
    <rPh sb="8" eb="10">
      <t>ドウブツ</t>
    </rPh>
    <rPh sb="11" eb="12">
      <t>タイ</t>
    </rPh>
    <rPh sb="14" eb="16">
      <t>ジッケン</t>
    </rPh>
    <rPh sb="17" eb="18">
      <t>オコナ</t>
    </rPh>
    <rPh sb="25" eb="27">
      <t>ジッケン</t>
    </rPh>
    <rPh sb="28" eb="29">
      <t>オコナ</t>
    </rPh>
    <rPh sb="30" eb="32">
      <t>ヨテイ</t>
    </rPh>
    <rPh sb="36" eb="38">
      <t>リンリ</t>
    </rPh>
    <rPh sb="38" eb="41">
      <t>イインカイ</t>
    </rPh>
    <rPh sb="42" eb="44">
      <t>ショウニン</t>
    </rPh>
    <rPh sb="45" eb="46">
      <t>ウ</t>
    </rPh>
    <rPh sb="53" eb="55">
      <t>ジッケン</t>
    </rPh>
    <rPh sb="56" eb="57">
      <t>オコナ</t>
    </rPh>
    <rPh sb="58" eb="60">
      <t>ヨテイ</t>
    </rPh>
    <rPh sb="62" eb="64">
      <t>コンゴ</t>
    </rPh>
    <rPh sb="64" eb="66">
      <t>リンリ</t>
    </rPh>
    <rPh sb="66" eb="69">
      <t>イインカイ</t>
    </rPh>
    <rPh sb="79" eb="81">
      <t>ヨテイ</t>
    </rPh>
    <rPh sb="87" eb="89">
      <t>ジッケン</t>
    </rPh>
    <rPh sb="90" eb="91">
      <t>オコナ</t>
    </rPh>
    <rPh sb="92" eb="94">
      <t>ヨテイ</t>
    </rPh>
    <rPh sb="97" eb="99">
      <t>リンリ</t>
    </rPh>
    <rPh sb="99" eb="102">
      <t>イインカイ</t>
    </rPh>
    <rPh sb="103" eb="105">
      <t>ショウニン</t>
    </rPh>
    <rPh sb="106" eb="107">
      <t>ウ</t>
    </rPh>
    <rPh sb="109" eb="111">
      <t>ヨテイ</t>
    </rPh>
    <phoneticPr fontId="1"/>
  </si>
  <si>
    <t>倫理委員会の設置機関、倫理委員会の名称及び研究課題名：</t>
    <rPh sb="0" eb="2">
      <t>リンリ</t>
    </rPh>
    <rPh sb="2" eb="5">
      <t>イインカイ</t>
    </rPh>
    <rPh sb="6" eb="8">
      <t>セッチ</t>
    </rPh>
    <rPh sb="8" eb="10">
      <t>キカン</t>
    </rPh>
    <rPh sb="11" eb="13">
      <t>リンリ</t>
    </rPh>
    <rPh sb="13" eb="16">
      <t>イインカイ</t>
    </rPh>
    <rPh sb="17" eb="19">
      <t>メイショウ</t>
    </rPh>
    <rPh sb="19" eb="20">
      <t>オヨ</t>
    </rPh>
    <rPh sb="21" eb="23">
      <t>ケンキュウ</t>
    </rPh>
    <rPh sb="23" eb="25">
      <t>カダイ</t>
    </rPh>
    <rPh sb="25" eb="26">
      <t>メイ</t>
    </rPh>
    <phoneticPr fontId="1"/>
  </si>
  <si>
    <t>承認（予定）日：</t>
    <rPh sb="0" eb="2">
      <t>ショウニン</t>
    </rPh>
    <rPh sb="3" eb="5">
      <t>ヨテイ</t>
    </rPh>
    <rPh sb="6" eb="7">
      <t>ビ</t>
    </rPh>
    <phoneticPr fontId="1"/>
  </si>
  <si>
    <t>委員会からの「パーソナルデータ取扱研究開発に対するリスク評価結果」への回答</t>
    <rPh sb="0" eb="3">
      <t>イインカイ</t>
    </rPh>
    <rPh sb="15" eb="17">
      <t>トリアツカ</t>
    </rPh>
    <rPh sb="17" eb="19">
      <t>ケンキュウ</t>
    </rPh>
    <rPh sb="19" eb="21">
      <t>カイハツ</t>
    </rPh>
    <rPh sb="22" eb="23">
      <t>タイ</t>
    </rPh>
    <rPh sb="28" eb="30">
      <t>ヒョウカ</t>
    </rPh>
    <rPh sb="30" eb="32">
      <t>ケッカ</t>
    </rPh>
    <rPh sb="35" eb="37">
      <t>カイトウ</t>
    </rPh>
    <phoneticPr fontId="1"/>
  </si>
  <si>
    <t>委員会からの「パーソナルデータ取扱研究開発に対するリスク評価結果」に、以前にコメントはあったか
１．初回の申請であるため上記リスク評価結果がない　　２．コメントがあった　　３．コメントはなかった</t>
    <phoneticPr fontId="1"/>
  </si>
  <si>
    <t>委員会等コメント、
及びコメントへの回答：</t>
    <rPh sb="0" eb="3">
      <t>イインカイ</t>
    </rPh>
    <rPh sb="3" eb="4">
      <t>トウ</t>
    </rPh>
    <rPh sb="10" eb="11">
      <t>オヨ</t>
    </rPh>
    <rPh sb="18" eb="20">
      <t>カイトウ</t>
    </rPh>
    <phoneticPr fontId="1"/>
  </si>
  <si>
    <r>
      <t xml:space="preserve">備考：
</t>
    </r>
    <r>
      <rPr>
        <b/>
        <sz val="14"/>
        <color theme="1"/>
        <rFont val="ＭＳ Ｐゴシック"/>
        <family val="3"/>
        <charset val="128"/>
        <scheme val="minor"/>
      </rPr>
      <t xml:space="preserve">追加説明情報を記載してください。
「×」を選択した項目については、理由の記載が必要です。
</t>
    </r>
    <rPh sb="0" eb="2">
      <t>ビコウ</t>
    </rPh>
    <phoneticPr fontId="1"/>
  </si>
  <si>
    <t>（事務局記入欄）</t>
    <rPh sb="1" eb="4">
      <t>ジムキョク</t>
    </rPh>
    <rPh sb="4" eb="7">
      <t>キニュウラン</t>
    </rPh>
    <phoneticPr fontId="1"/>
  </si>
  <si>
    <t>ここからは文章の記載</t>
    <rPh sb="5" eb="7">
      <t>ブンショウ</t>
    </rPh>
    <rPh sb="8" eb="10">
      <t>キサイ</t>
    </rPh>
    <phoneticPr fontId="1"/>
  </si>
  <si>
    <r>
      <rPr>
        <sz val="14"/>
        <rFont val="ＭＳ Ｐゴシック"/>
        <family val="3"/>
        <charset val="128"/>
        <scheme val="minor"/>
      </rPr>
      <t>新規申請したチェックリストへの</t>
    </r>
    <r>
      <rPr>
        <sz val="14"/>
        <color theme="1"/>
        <rFont val="ＭＳ Ｐゴシック"/>
        <family val="3"/>
        <charset val="128"/>
        <scheme val="minor"/>
      </rPr>
      <t>「パーソナルデータ取扱研究開発に対するリスク評価結果」に付与されたID[*]を記入してください。
  [*] A_12345_220101_01形式 または B_123T45_220101_01形式のID</t>
    </r>
    <rPh sb="0" eb="2">
      <t>シンキ</t>
    </rPh>
    <rPh sb="2" eb="4">
      <t>シンセイ</t>
    </rPh>
    <phoneticPr fontId="1"/>
  </si>
  <si>
    <r>
      <rPr>
        <b/>
        <sz val="26"/>
        <color rgb="FFFFFF00"/>
        <rFont val="ＭＳ Ｐゴシック"/>
        <family val="3"/>
        <charset val="128"/>
        <scheme val="minor"/>
      </rPr>
      <t>スタート☛</t>
    </r>
    <r>
      <rPr>
        <sz val="14"/>
        <color theme="0"/>
        <rFont val="ＭＳ Ｐゴシック"/>
        <family val="3"/>
        <charset val="128"/>
        <scheme val="minor"/>
      </rPr>
      <t xml:space="preserve">      プルダウンより選択してください（右の矢印より選択してください）</t>
    </r>
    <rPh sb="18" eb="20">
      <t>センタク</t>
    </rPh>
    <rPh sb="27" eb="28">
      <t>ミギ</t>
    </rPh>
    <rPh sb="29" eb="31">
      <t>ヤジルシ</t>
    </rPh>
    <rPh sb="33" eb="35">
      <t>センタク</t>
    </rPh>
    <phoneticPr fontId="1"/>
  </si>
  <si>
    <t>自ら研究（運営費交付金を用いて機構内で行うもの）</t>
    <rPh sb="0" eb="1">
      <t>ミズカ</t>
    </rPh>
    <rPh sb="2" eb="4">
      <t>ケンキュウ</t>
    </rPh>
    <rPh sb="5" eb="8">
      <t>ウンエイヒ</t>
    </rPh>
    <rPh sb="8" eb="11">
      <t>コウフキン</t>
    </rPh>
    <rPh sb="12" eb="13">
      <t>モチ</t>
    </rPh>
    <rPh sb="15" eb="17">
      <t>キコウ</t>
    </rPh>
    <rPh sb="17" eb="18">
      <t>ナイ</t>
    </rPh>
    <rPh sb="19" eb="20">
      <t>オコナ</t>
    </rPh>
    <phoneticPr fontId="1"/>
  </si>
  <si>
    <t>委託研究</t>
    <phoneticPr fontId="1"/>
  </si>
  <si>
    <t>受託研究・研究助成金による研究（外部機関から研究開発費用提供・助成を受けて行うもの）</t>
    <phoneticPr fontId="1"/>
  </si>
  <si>
    <t>共同研究（外部研究機関と共同で行うもの）</t>
    <phoneticPr fontId="1"/>
  </si>
  <si>
    <t>テストベッド利用研究（ＮＩＣＴ総合テストベッド利用規約および共同研究契約に基づいて行うもの）</t>
    <rPh sb="6" eb="8">
      <t>リヨウ</t>
    </rPh>
    <rPh sb="8" eb="10">
      <t>ケンキュウ</t>
    </rPh>
    <rPh sb="15" eb="17">
      <t>ソウゴウ</t>
    </rPh>
    <rPh sb="23" eb="25">
      <t>リヨウ</t>
    </rPh>
    <rPh sb="25" eb="27">
      <t>キヤク</t>
    </rPh>
    <rPh sb="30" eb="32">
      <t>キョウドウ</t>
    </rPh>
    <rPh sb="32" eb="34">
      <t>ケンキュウ</t>
    </rPh>
    <rPh sb="34" eb="36">
      <t>ケイヤク</t>
    </rPh>
    <rPh sb="37" eb="38">
      <t>モト</t>
    </rPh>
    <rPh sb="41" eb="42">
      <t>オコナ</t>
    </rPh>
    <phoneticPr fontId="1"/>
  </si>
  <si>
    <t>記載は不要です。</t>
    <rPh sb="0" eb="2">
      <t>キサイ</t>
    </rPh>
    <rPh sb="3" eb="5">
      <t>フヨウ</t>
    </rPh>
    <phoneticPr fontId="1"/>
  </si>
  <si>
    <t>提案者（代表提案者、共同提案者）の研究機関名をすべて記載してください。</t>
    <rPh sb="0" eb="3">
      <t>テイアンシャ</t>
    </rPh>
    <phoneticPr fontId="1"/>
  </si>
  <si>
    <t>受託者（代表研究者、研究分担者）の研究機関名をすべて記載してください。</t>
    <rPh sb="4" eb="9">
      <t>ダイヒョウケンキュウシャ</t>
    </rPh>
    <rPh sb="10" eb="15">
      <t>ケンキュウブンタンシャ</t>
    </rPh>
    <phoneticPr fontId="1"/>
  </si>
  <si>
    <t>チェックリストの「申請の別（B3）」を選択してください。</t>
    <rPh sb="9" eb="11">
      <t>シンセイ</t>
    </rPh>
    <rPh sb="12" eb="13">
      <t>ベツ</t>
    </rPh>
    <rPh sb="19" eb="21">
      <t>センタク</t>
    </rPh>
    <phoneticPr fontId="1"/>
  </si>
  <si>
    <t>研究開発課題名と提案課題を記載ください。
　・課題番号： １２３
　・研究開発課題名： ＊＊＊＊＊＊＊＊＊＊＊＊
　・提案課題： ＊＊＊＊＊＊＊＊＊＊＊＊</t>
    <rPh sb="0" eb="2">
      <t>ケンキュウ</t>
    </rPh>
    <rPh sb="2" eb="4">
      <t>カイハツ</t>
    </rPh>
    <rPh sb="4" eb="6">
      <t>カダイ</t>
    </rPh>
    <rPh sb="6" eb="7">
      <t>メイ</t>
    </rPh>
    <rPh sb="8" eb="12">
      <t>テイアンカダイ</t>
    </rPh>
    <rPh sb="13" eb="15">
      <t>キサイ</t>
    </rPh>
    <rPh sb="25" eb="27">
      <t>バンゴウ</t>
    </rPh>
    <rPh sb="35" eb="39">
      <t>ケンキュウカイハツ</t>
    </rPh>
    <rPh sb="39" eb="42">
      <t>カダイメイ</t>
    </rPh>
    <rPh sb="59" eb="63">
      <t>テイアンカダイ</t>
    </rPh>
    <phoneticPr fontId="1"/>
  </si>
  <si>
    <t>研究開発課題名と副題を記載ください。
　・採択番号： １２３
　・研究開発課題名： ＊＊＊＊＊＊＊＊＊＊＊＊
　・副題： ＊＊＊＊＊＊＊＊＊＊＊＊</t>
    <rPh sb="0" eb="4">
      <t>ケンキュウカイハツ</t>
    </rPh>
    <rPh sb="8" eb="10">
      <t>フクダイ</t>
    </rPh>
    <rPh sb="21" eb="23">
      <t>サイタク</t>
    </rPh>
    <rPh sb="23" eb="25">
      <t>バンゴウ</t>
    </rPh>
    <rPh sb="33" eb="40">
      <t>ケンキュウカイハツカダイメイ</t>
    </rPh>
    <rPh sb="57" eb="59">
      <t>フクダイ</t>
    </rPh>
    <phoneticPr fontId="1"/>
  </si>
  <si>
    <t>新規申請したチェックリストに記載の研究開発課題名が変更になった場合には、新しい研究開発課題名に加えて、変更前の研究開発課題名も「（旧）△△△」と記入してください。</t>
    <rPh sb="51" eb="54">
      <t>ヘンコウマエ</t>
    </rPh>
    <phoneticPr fontId="1"/>
  </si>
  <si>
    <t>もし、研究開発課題名が確定していない場合は「（仮）△△△」と記載してください。</t>
    <rPh sb="3" eb="5">
      <t>ケンキュウ</t>
    </rPh>
    <rPh sb="5" eb="7">
      <t>カイハツ</t>
    </rPh>
    <rPh sb="7" eb="9">
      <t>カダイ</t>
    </rPh>
    <rPh sb="9" eb="10">
      <t>メイ</t>
    </rPh>
    <rPh sb="11" eb="13">
      <t>カクテイ</t>
    </rPh>
    <rPh sb="18" eb="20">
      <t>バアイ</t>
    </rPh>
    <rPh sb="23" eb="24">
      <t>カリ</t>
    </rPh>
    <rPh sb="30" eb="32">
      <t>キサイ</t>
    </rPh>
    <phoneticPr fontId="1"/>
  </si>
  <si>
    <t>研究プロジェクトテーマ名（日本語）を記載してください。
もし、研究プロジェクトテーマ名が確定していない場合は「（仮）△△△」と記載してください。</t>
  </si>
  <si>
    <t>研究開発課題名には共同研究契約書の研究題目を記載してください。
もし、共同研究題目が確定していない場合は「（仮）△△△」と記載してください。</t>
  </si>
  <si>
    <t>NICT総合テストベッド研究計画書の研究プロジェクトテーマ名（日本語）を記入してください。
新規申請したチェックリストに記載の研究開発課題名が変更になった場合には、新しい研究プロジェクトテーマ名に加えて、変更前の研究プロジェクトテーマ名も「（旧）△△△」と記入してください。</t>
    <phoneticPr fontId="1"/>
  </si>
  <si>
    <t>開始には文字列で「委託研究契約日」、終了（予定）には研究終了を予定している日にちを西暦で記入してください。和歴は自動入力されます。</t>
    <rPh sb="0" eb="2">
      <t>カイシ</t>
    </rPh>
    <rPh sb="4" eb="7">
      <t>モジレツ</t>
    </rPh>
    <rPh sb="9" eb="11">
      <t>イタク</t>
    </rPh>
    <rPh sb="11" eb="13">
      <t>ケンキュウ</t>
    </rPh>
    <rPh sb="13" eb="15">
      <t>ケイヤク</t>
    </rPh>
    <rPh sb="15" eb="16">
      <t>ビ</t>
    </rPh>
    <rPh sb="18" eb="20">
      <t>シュウリョウ</t>
    </rPh>
    <rPh sb="21" eb="23">
      <t>ヨテイ</t>
    </rPh>
    <rPh sb="26" eb="28">
      <t>ケンキュウ</t>
    </rPh>
    <rPh sb="28" eb="30">
      <t>シュウリョウ</t>
    </rPh>
    <rPh sb="31" eb="33">
      <t>ヨテイ</t>
    </rPh>
    <rPh sb="37" eb="38">
      <t>ヒ</t>
    </rPh>
    <rPh sb="41" eb="43">
      <t>セイレキ</t>
    </rPh>
    <rPh sb="44" eb="46">
      <t>キニュウ</t>
    </rPh>
    <rPh sb="53" eb="54">
      <t>ワ</t>
    </rPh>
    <rPh sb="54" eb="55">
      <t>レキ</t>
    </rPh>
    <rPh sb="56" eb="58">
      <t>ジドウ</t>
    </rPh>
    <rPh sb="58" eb="60">
      <t>ニュウリョク</t>
    </rPh>
    <phoneticPr fontId="1"/>
  </si>
  <si>
    <t>委託研究契約の契約日／終了予定日を西暦で記入してください。和歴は自動入力されます。</t>
    <rPh sb="7" eb="9">
      <t>ケイヤク</t>
    </rPh>
    <phoneticPr fontId="1"/>
  </si>
  <si>
    <t>NICT総合テストベッド研究計画書の利用スケジュールを西暦で記入してください。和歴は自動入力されます。</t>
  </si>
  <si>
    <t>開始には文字列で「受託研究等契約日」、終了（予定）には研究終了を予定している日にちを西暦で記入してください。和歴は自動入力されます。</t>
  </si>
  <si>
    <t>受託研究等契約の契約日／終了予定日を西暦で記入してください。和歴は自動入力されます。</t>
  </si>
  <si>
    <t>開始には文字列で「共同研究契約日」、終了（予定）には研究終了を予定している日にちを西暦で記入してください。和歴は自動入力されます。</t>
  </si>
  <si>
    <t>共同研究の契約日／終了予定日を西暦で記入してください。和歴は自動入力されます。</t>
  </si>
  <si>
    <t>委託研究計画書における研究概要文を流用いただいても結構です。</t>
    <phoneticPr fontId="1"/>
  </si>
  <si>
    <t>NICT総合テストベッド研究計画書の研究目的、研究内等に基づき記入してください。</t>
  </si>
  <si>
    <t>Co.1</t>
    <phoneticPr fontId="1"/>
  </si>
  <si>
    <t>１．NICTのみ</t>
    <phoneticPr fontId="1"/>
  </si>
  <si>
    <t>２．NICT及び他の機関</t>
    <phoneticPr fontId="1"/>
  </si>
  <si>
    <t>３．他の機関のみ</t>
    <phoneticPr fontId="1"/>
  </si>
  <si>
    <t>Co.21</t>
    <phoneticPr fontId="1"/>
  </si>
  <si>
    <t>1. 提案者等(代表提案者、共同提案者、連携研究者及び研究実施協力者)のみ</t>
    <phoneticPr fontId="1"/>
  </si>
  <si>
    <t>2. 提案者等(代表提案者、共同提案者、連携研究者及び研究実施協力者)と他の機関</t>
    <phoneticPr fontId="1"/>
  </si>
  <si>
    <t>3. 提案者等(代表提案者、共同提案者、連携研究者及び研究実施協力者)以外の機関のみ</t>
    <phoneticPr fontId="1"/>
  </si>
  <si>
    <t>Co.22</t>
    <phoneticPr fontId="1"/>
  </si>
  <si>
    <t>1. 受託者等(代表研究者、研究分担者、連携研究者及び研究実施協力者)のみ</t>
    <phoneticPr fontId="1"/>
  </si>
  <si>
    <t>2. 受託者等(代表研究者、研究分担者、連携研究者及び研究実施協力者)と他の機関</t>
    <phoneticPr fontId="1"/>
  </si>
  <si>
    <t>3. 受託者等(代表研究者、研究分担者、連携研究者及び研究実施協力者)以外の機関のみ</t>
    <phoneticPr fontId="1"/>
  </si>
  <si>
    <t>Co.3</t>
    <phoneticPr fontId="1"/>
  </si>
  <si>
    <t>1. 受託研究に加わっている機関のみ</t>
    <phoneticPr fontId="1"/>
  </si>
  <si>
    <t>2. 受託研究に加わっている機関及び他の機関</t>
    <phoneticPr fontId="1"/>
  </si>
  <si>
    <t>3. 他の機関のみ</t>
    <phoneticPr fontId="1"/>
  </si>
  <si>
    <t>Co.4</t>
    <phoneticPr fontId="1"/>
  </si>
  <si>
    <t>1. NICT及び共同研究先のみ</t>
    <phoneticPr fontId="1"/>
  </si>
  <si>
    <t>2. NICT、共同研究先及び他の機関</t>
    <phoneticPr fontId="1"/>
  </si>
  <si>
    <t>Co.5</t>
    <phoneticPr fontId="1"/>
  </si>
  <si>
    <t>1. 取扱担当者の所属する機関のみ</t>
    <phoneticPr fontId="1"/>
  </si>
  <si>
    <t>2. 取扱担当者の所属する機関及び他の機関</t>
    <phoneticPr fontId="1"/>
  </si>
  <si>
    <t>上記の研究目的／研究計画・方法でパーソナルデータを取扱うことにより、研究全体の中で、どのような成果が期待できるか、パーソナルデータを取扱う目的と必要性を、できる限り具体的に記載ください。</t>
    <rPh sb="3" eb="7">
      <t>ケンキュウモクテキ</t>
    </rPh>
    <rPh sb="8" eb="12">
      <t>ケンキュウケイカク</t>
    </rPh>
    <rPh sb="13" eb="15">
      <t>ホウホウ</t>
    </rPh>
    <rPh sb="25" eb="27">
      <t>トリアツカ</t>
    </rPh>
    <phoneticPr fontId="1"/>
  </si>
  <si>
    <t>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t>
    <rPh sb="90" eb="92">
      <t>ツウチ</t>
    </rPh>
    <rPh sb="93" eb="96">
      <t>コウヒョウトウ</t>
    </rPh>
    <rPh sb="97" eb="98">
      <t>サイ</t>
    </rPh>
    <phoneticPr fontId="1"/>
  </si>
  <si>
    <t>「情報通信研究機構研究資料等の保存及び管理に関するガイドライン」により、研究資料は論文等を発表してから原則として10年間の保管を求められますので注意してください。</t>
  </si>
  <si>
    <t>・取得者と取得するデータを全て記載してください。Ａ社が取得したものを共同研究先のB社に提供する場合はA社を、A社とB社が共同で取得する場合にはA社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A社：○○データ、○○データ、・・
　　　　 B社：○○データ、○○データ、・・</t>
    <rPh sb="3" eb="4">
      <t>シャ</t>
    </rPh>
    <rPh sb="5" eb="7">
      <t>シュトク</t>
    </rPh>
    <rPh sb="180" eb="181">
      <t>レイ</t>
    </rPh>
    <rPh sb="209" eb="210">
      <t>シャ</t>
    </rPh>
    <phoneticPr fontId="1"/>
  </si>
  <si>
    <t>・取得者と取得するデータを全て記載してください。Ａ大学が取得したものを共同研究先のB社に提供する場合はA大学を、A大学とB社が共同で取得する場合にはA大学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A大学：○○データ、○○データ、・・
　　　　 B社：○○データ、○○データ、・・</t>
    <rPh sb="213" eb="215">
      <t>ダイガク</t>
    </rPh>
    <phoneticPr fontId="1"/>
  </si>
  <si>
    <t>実際に保管する受託者を記入してください。
　・△△大学：○○データ、カルテ【要配慮】、・・
　・□□株式会社：○○データ、○○データ、・・</t>
    <rPh sb="3" eb="5">
      <t>ホカン</t>
    </rPh>
    <phoneticPr fontId="1"/>
  </si>
  <si>
    <t>委託を受ける全機関のうち、実際に保管する機関を記入してください。
　・NICT：○○データ、○○データ、・・
　・△△大学：○○データ、カルテ【要配慮】、・・
　・□□株式会社：○○データ、○○データ、・・</t>
    <rPh sb="16" eb="18">
      <t>ホカン</t>
    </rPh>
    <phoneticPr fontId="1"/>
  </si>
  <si>
    <t>共同研究機関のうち、実際に保管する機関を記入してください。
　・NICT：○○データ、○○データ、・・
　・△△大学：○○データ、カルテ【要配慮】、・・
　・□□株式会社：○○データ、○○データ、・・</t>
    <rPh sb="13" eb="15">
      <t>ホカン</t>
    </rPh>
    <phoneticPr fontId="1"/>
  </si>
  <si>
    <t>NICTのみが保管する場合は、データを全て記載してください。
　・NICT：○○データ、○○データ、・・
　（・△△大学：○○データ、カルテ【要配慮】、・・）
　（・□□株式会社：○○データ、○○データ、・・）</t>
    <phoneticPr fontId="1"/>
  </si>
  <si>
    <t>実際にデータをサーバ等に書込む作業や、その後の維持・管理作業を行う機関を記入してください。
　・NICT：○○データ、○○データ、・・
　・△△大学：○○データ、カルテ【要配慮】、・・
　・□□株式会社：○○データ、○○データ、・・</t>
  </si>
  <si>
    <t>実際にデータを利用する機関をすべて記入してください（データを受け取るだけの機関を含む）。</t>
    <rPh sb="11" eb="13">
      <t>キカン</t>
    </rPh>
    <rPh sb="37" eb="39">
      <t>キカン</t>
    </rPh>
    <phoneticPr fontId="1"/>
  </si>
  <si>
    <t>実際にデータを利用する機関（データを受け取るだけの機関を含む）を記入してください。</t>
    <phoneticPr fontId="1"/>
  </si>
  <si>
    <t>NICTと記入してください。</t>
  </si>
  <si>
    <t>実際にデータを利用する機関を記入してください。</t>
  </si>
  <si>
    <t>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t>
    <rPh sb="0" eb="2">
      <t>キカン</t>
    </rPh>
    <rPh sb="5" eb="7">
      <t>リヨウ</t>
    </rPh>
    <rPh sb="13" eb="14">
      <t>コト</t>
    </rPh>
    <rPh sb="16" eb="18">
      <t>バアイ</t>
    </rPh>
    <rPh sb="20" eb="22">
      <t>ココ</t>
    </rPh>
    <rPh sb="23" eb="25">
      <t>キカン</t>
    </rPh>
    <rPh sb="35" eb="37">
      <t>リヨウ</t>
    </rPh>
    <rPh sb="40" eb="41">
      <t>ワ</t>
    </rPh>
    <rPh sb="46" eb="48">
      <t>キサイ</t>
    </rPh>
    <rPh sb="55" eb="57">
      <t>カコウ</t>
    </rPh>
    <rPh sb="63" eb="65">
      <t>リヨウ</t>
    </rPh>
    <rPh sb="67" eb="69">
      <t>バアイ</t>
    </rPh>
    <phoneticPr fontId="1"/>
  </si>
  <si>
    <t>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t>
    <rPh sb="1" eb="2">
      <t>サン</t>
    </rPh>
    <rPh sb="27" eb="28">
      <t>サン</t>
    </rPh>
    <rPh sb="81" eb="82">
      <t>サン</t>
    </rPh>
    <phoneticPr fontId="1"/>
  </si>
  <si>
    <t>・オプトアウトを準備する場合、その手段[*1]や内容[*2]を具体的に記載してください。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t>
    <rPh sb="92" eb="93">
      <t>サン</t>
    </rPh>
    <phoneticPr fontId="1"/>
  </si>
  <si>
    <t>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t>
  </si>
  <si>
    <t>同意取得が不要な場合には、「同意取得不要」と記載してください。</t>
  </si>
  <si>
    <t>・「データ取得者」とは、自らの責任においてデータを取得する者（機関）を言います。個人情報の取扱いを委託（発注）する外部事業者等は該当しません。
・「他の機関」についても同様に、自らの責任においてデータを取得する者（機関）を言います。</t>
    <phoneticPr fontId="1"/>
  </si>
  <si>
    <t>・「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</si>
  <si>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者等が外部委託先を使ってデータを取得する場合、受託者等が取得することになります。
・「他の機関」「受託者等以外の機関」についても同様に、自らの責任においてデータを取得する者（機関）を言います。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</si>
  <si>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研究に加わっている機関が外部委託先を使ってデータを取得する場合、受託研究に加わっている機関が取得することになります。
・「他の機関」についても同様に、自らの責任においてデータを取得する者（機関）を言います。</t>
    <rPh sb="71" eb="75">
      <t>ジュタクケンキュウ</t>
    </rPh>
    <rPh sb="76" eb="77">
      <t>クワ</t>
    </rPh>
    <rPh sb="105" eb="109">
      <t>ジュタクケンキュウ</t>
    </rPh>
    <phoneticPr fontId="1"/>
  </si>
  <si>
    <t>・「データ取得者」とは、自らの責任においてデータを取得する者（機関）を言います。個人情報の取扱いを委託（発注）する外部事業者等は該当しません。NICT等が外部委託先を使ってデータを取得する場合、NICT等が取得することになります。
・「他の機関」についても同様に、自らの責任においてデータを取得する者（機関）を言います。</t>
    <rPh sb="75" eb="76">
      <t>トウ</t>
    </rPh>
    <rPh sb="101" eb="102">
      <t>トウ</t>
    </rPh>
    <phoneticPr fontId="1"/>
  </si>
  <si>
    <t>・「データ取得者」とは、自らの責任においてデータを取得する者（機関）を言います。個人情報の取扱いを委託（発注）する外部事業者等は該当しません。取扱担当者の所属する機関が外部委託先を使ってデータを取得する場合、取扱担当者の所属する機関が取得することになります。
・「他の機関」についても同様に、自らの責任においてデータを取得する者（機関）を言います。</t>
    <rPh sb="71" eb="76">
      <t>トリアツカイタントウシャ</t>
    </rPh>
    <rPh sb="77" eb="79">
      <t>ショゾク</t>
    </rPh>
    <rPh sb="104" eb="109">
      <t>トリアツカイタントウシャ</t>
    </rPh>
    <rPh sb="110" eb="112">
      <t>ショゾク</t>
    </rPh>
    <rPh sb="114" eb="116">
      <t>キカン</t>
    </rPh>
    <phoneticPr fontId="1"/>
  </si>
  <si>
    <t>データの提供・公開を予定している場合、データ種別（①,②,③,④）ごとに提供又は公開するデータを全てご記入ください。</t>
  </si>
  <si>
    <t>提供元：○○○
提供先：△△△</t>
    <phoneticPr fontId="1"/>
  </si>
  <si>
    <t>データを第三者に提供または公開する場合、本人の同意を得る必要があります。</t>
    <phoneticPr fontId="1"/>
  </si>
  <si>
    <t>研究代表者がNICTの場合、「研究代表者」のみご記入ください。研究代表者が外部機関の場合、NICTの「研究分担者（1名）」と「研究代表者」をご記入ください。</t>
    <rPh sb="0" eb="5">
      <t>ケンキュウダイヒョウシャ</t>
    </rPh>
    <rPh sb="11" eb="13">
      <t>バアイ</t>
    </rPh>
    <phoneticPr fontId="1"/>
  </si>
  <si>
    <t>NICT総合テストベッド研究計画書の連絡窓口を記入してください。</t>
  </si>
  <si>
    <t>データの取扱いを外部に再委託する場合、委託元、委託先及び再委託先を記載してください(委託元→委託先→再委託先）
　（記載例）○○大学→△△会社→□□会社</t>
    <phoneticPr fontId="1"/>
  </si>
  <si>
    <t>データの取扱いを外部に委託する場合、委託元及び委託先を記載してください(委託元→委託先）
　（記載例）○○大学→△△会社</t>
    <phoneticPr fontId="1"/>
  </si>
  <si>
    <t>本研究において、委員会（又はその事務局）から送付された直近の「パーソナルデータ取扱研究開発に対するリスク評価結果」のコメント欄に記載があったか、回答してください。</t>
  </si>
  <si>
    <t>「１．初回の申請であるため上記リスク評価結果がない」を選択してください。</t>
    <phoneticPr fontId="1"/>
  </si>
  <si>
    <t>本研究において、委員会（又はその事務局）から送付された直近の「パーソナルデータ取扱研究開発に対するリスク評価結果」にコメントの記載があった場合は、そのコメントに対する回答をお書きください。</t>
  </si>
  <si>
    <t>委員会等コメントを転記し、その回答を記入してください。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</si>
  <si>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</si>
  <si>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
「×」の選択がある場合、その理由、追加説明情報を記載してください。</t>
    <phoneticPr fontId="1"/>
  </si>
  <si>
    <t>H35, K43, K46, K48, K49, K51, K54, K56, K70, K71, K72, K76, K78, K79, K85, K86, K89, K90, K92，K95, K97, K101に「×」が含まれる場合、「1」を表示</t>
    <rPh sb="113" eb="114">
      <t>フク</t>
    </rPh>
    <rPh sb="117" eb="119">
      <t>バアイ</t>
    </rPh>
    <rPh sb="124" eb="126">
      <t>ヒョウジ</t>
    </rPh>
    <phoneticPr fontId="1"/>
  </si>
  <si>
    <t>ここからは条件判定の記載</t>
    <rPh sb="5" eb="7">
      <t>ジョウケン</t>
    </rPh>
    <rPh sb="7" eb="9">
      <t>ハンテイ</t>
    </rPh>
    <rPh sb="10" eb="12">
      <t>キサイ</t>
    </rPh>
    <phoneticPr fontId="1"/>
  </si>
  <si>
    <t>研究種別：　１．新規申 →"1"、２．再申請 →"2"、３．変更申 →"2"、４．再変更 →"2"、５．その他 →"2"</t>
    <rPh sb="0" eb="4">
      <t>ケンキュウシュベツ</t>
    </rPh>
    <rPh sb="8" eb="10">
      <t>シンキ</t>
    </rPh>
    <rPh sb="10" eb="11">
      <t>サル</t>
    </rPh>
    <rPh sb="19" eb="22">
      <t>サイシンセイ</t>
    </rPh>
    <rPh sb="30" eb="32">
      <t>ヘンコウ</t>
    </rPh>
    <rPh sb="32" eb="33">
      <t>シン</t>
    </rPh>
    <rPh sb="41" eb="44">
      <t>サイヘンコウ</t>
    </rPh>
    <rPh sb="54" eb="55">
      <t>タ</t>
    </rPh>
    <phoneticPr fontId="1"/>
  </si>
  <si>
    <t>研究種別：　スタート→"0", 自ら研究→"1", 委託研究→"2", 受託研究→"3", 共同研究→"4", テストベッド利用研究→"5"</t>
    <rPh sb="0" eb="2">
      <t>ケンキュウ</t>
    </rPh>
    <rPh sb="2" eb="4">
      <t>シュベツ</t>
    </rPh>
    <rPh sb="16" eb="17">
      <t>ミズカ</t>
    </rPh>
    <rPh sb="18" eb="20">
      <t>ケンキュウ</t>
    </rPh>
    <rPh sb="36" eb="38">
      <t>ジュタク</t>
    </rPh>
    <rPh sb="38" eb="40">
      <t>ケンキュウ</t>
    </rPh>
    <rPh sb="62" eb="64">
      <t>リヨウ</t>
    </rPh>
    <phoneticPr fontId="1"/>
  </si>
  <si>
    <t>１．新規申請（プロセス①）</t>
  </si>
  <si>
    <t>△△△</t>
    <phoneticPr fontId="1"/>
  </si>
  <si>
    <t>△△△@△△△</t>
    <phoneticPr fontId="1"/>
  </si>
  <si>
    <t>○○○</t>
    <phoneticPr fontId="1"/>
  </si>
  <si>
    <t>○</t>
  </si>
  <si>
    <t>―</t>
  </si>
  <si>
    <t>３．その他</t>
  </si>
  <si>
    <t>○○○○年○○月○○日～○○○○年○○月○○日</t>
    <phoneticPr fontId="1"/>
  </si>
  <si>
    <t>2. 提案者等(代表提案者、共同提案者、連携研究者及び研究実施協力者)と他の機関</t>
  </si>
  <si>
    <t>【取得者】【取得データ】
　NICT：○○データ、○○データ、・・
　△△大学：○○データ、カルテ【要配慮】、・・
　□□株式会社：○○データ、○○データ、・・</t>
    <phoneticPr fontId="1"/>
  </si>
  <si>
    <t>２．国内および海外</t>
  </si>
  <si>
    <t>日本：△△△　・・・
英国：△△△　・・・</t>
    <phoneticPr fontId="1"/>
  </si>
  <si>
    <t>３．オプトイン、オプトアウトの両方</t>
  </si>
  <si>
    <t>４．その他</t>
  </si>
  <si>
    <t>２．保護者の同意を得て未成年からデータを取得する</t>
  </si>
  <si>
    <t>２．担保しながら移転する</t>
  </si>
  <si>
    <t>２．担保しながら保管する</t>
  </si>
  <si>
    <t>【保管者】【保管データ】
　△△大学：○○データ、カルテ【要配慮】、・・
　□□株式会社：○○データ、○○データ、・・</t>
    <phoneticPr fontId="1"/>
  </si>
  <si>
    <t>４．２及び３の両方に該当する</t>
  </si>
  <si>
    <t>△△△（日本）</t>
    <rPh sb="4" eb="6">
      <t>ニッポン</t>
    </rPh>
    <phoneticPr fontId="1"/>
  </si>
  <si>
    <t>△△△（英国）</t>
    <rPh sb="4" eb="6">
      <t>エイコク</t>
    </rPh>
    <phoneticPr fontId="1"/>
  </si>
  <si>
    <t>１．共同で利用しない</t>
  </si>
  <si>
    <t>２．再委託し、再委託先は把握している</t>
  </si>
  <si>
    <t>委託元：○○大学 → 委託先：△△会社 → 再委託先：□□会社</t>
    <phoneticPr fontId="1"/>
  </si>
  <si>
    <t>③ 匿名加工情報（個人が識別できないようにしたデータで、他の情報と照合しても個人が特定できない）を提供する</t>
  </si>
  <si>
    <t>①取得したパーソナルデータ（生データ等）：△△データ、△△情報、・・・
②取得したパーソナルデータ（個人を直接識別できる情報を削除）：
　　　△△データ、△△情報、・・・
③匿名加工情報：△△データ、△△情報、・・・
④統計情報 ：△△データ、△△情報、・・・</t>
    <phoneticPr fontId="1"/>
  </si>
  <si>
    <t>同意不要（③匿名加工情報）</t>
  </si>
  <si>
    <t>非該当（③匿名加工情報は取り扱わない）</t>
  </si>
  <si>
    <t>設置機関：△△大学
委員会名：△△委員会
研究課題：△△△</t>
    <phoneticPr fontId="1"/>
  </si>
  <si>
    <t>２．コメントがあった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</si>
</sst>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yyyy&quot;年&quot;m&quot;月&quot;d&quot;日&quot;;@"/>
  </numFmts>
  <fonts count="4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u/>
      <sz val="11"/>
      <color theme="11"/>
      <name val="ＭＳ Ｐゴシック"/>
      <family val="2"/>
      <charset val="128"/>
      <scheme val="minor"/>
    </font>
    <font>
      <sz val="14"/>
      <color theme="0"/>
      <name val="ＭＳ Ｐゴシック"/>
      <family val="3"/>
      <charset val="128"/>
      <scheme val="minor"/>
    </font>
    <font>
      <b/>
      <sz val="14"/>
      <color rgb="FF0000FF"/>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b/>
      <sz val="14"/>
      <color rgb="FFC00000"/>
      <name val="ＭＳ Ｐゴシック"/>
      <family val="3"/>
      <charset val="128"/>
      <scheme val="minor"/>
    </font>
    <font>
      <sz val="12"/>
      <color rgb="FFC00000"/>
      <name val="ＭＳ Ｐゴシック"/>
      <family val="3"/>
      <charset val="128"/>
      <scheme val="minor"/>
    </font>
    <font>
      <sz val="14"/>
      <name val="ＭＳ Ｐゴシック"/>
      <family val="3"/>
      <charset val="128"/>
      <scheme val="minor"/>
    </font>
    <font>
      <sz val="13"/>
      <name val="ＭＳ Ｐゴシック"/>
      <family val="3"/>
      <charset val="128"/>
      <scheme val="minor"/>
    </font>
    <font>
      <sz val="16"/>
      <color theme="1"/>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u/>
      <sz val="11"/>
      <color theme="1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b/>
      <sz val="16"/>
      <color rgb="FF0000FF"/>
      <name val="ＭＳ Ｐゴシック"/>
      <family val="3"/>
      <charset val="128"/>
      <scheme val="minor"/>
    </font>
    <font>
      <b/>
      <sz val="10"/>
      <name val="ＭＳ Ｐゴシック"/>
      <family val="3"/>
      <charset val="128"/>
      <scheme val="minor"/>
    </font>
    <font>
      <b/>
      <sz val="12"/>
      <color rgb="FF0000CC"/>
      <name val="ＭＳ Ｐゴシック"/>
      <family val="3"/>
      <charset val="128"/>
      <scheme val="minor"/>
    </font>
    <font>
      <b/>
      <sz val="11"/>
      <color rgb="FF0000CC"/>
      <name val="ＭＳ Ｐゴシック"/>
      <family val="3"/>
      <charset val="128"/>
      <scheme val="minor"/>
    </font>
    <font>
      <b/>
      <u/>
      <sz val="14"/>
      <color rgb="FF0000CC"/>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4"/>
      <color theme="0"/>
      <name val="ＭＳ Ｐゴシック"/>
      <family val="3"/>
      <charset val="128"/>
      <scheme val="minor"/>
    </font>
    <font>
      <sz val="26"/>
      <color theme="0"/>
      <name val="ＭＳ Ｐゴシック"/>
      <family val="3"/>
      <charset val="128"/>
      <scheme val="minor"/>
    </font>
    <font>
      <b/>
      <sz val="26"/>
      <color rgb="FFFFFF00"/>
      <name val="ＭＳ Ｐゴシック"/>
      <family val="3"/>
      <charset val="128"/>
      <scheme val="minor"/>
    </font>
    <font>
      <sz val="1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0"/>
        <bgColor theme="0"/>
      </patternFill>
    </fill>
    <fill>
      <patternFill patternType="solid">
        <fgColor rgb="FF0000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ECFF"/>
        <bgColor indexed="64"/>
      </patternFill>
    </fill>
    <fill>
      <patternFill patternType="solid">
        <fgColor rgb="FFEBF4FA"/>
        <bgColor indexed="64"/>
      </patternFill>
    </fill>
    <fill>
      <patternFill patternType="solid">
        <fgColor rgb="FF99CCFF"/>
        <bgColor indexed="64"/>
      </patternFill>
    </fill>
    <fill>
      <patternFill patternType="solid">
        <fgColor rgb="FF56A5EC"/>
        <bgColor indexed="64"/>
      </patternFill>
    </fill>
  </fills>
  <borders count="33">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auto="1"/>
      </top>
      <bottom style="thin">
        <color auto="1"/>
      </bottom>
      <diagonal/>
    </border>
    <border>
      <left style="thin">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
      <left/>
      <right style="thin">
        <color rgb="FF000000"/>
      </right>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4" fillId="0" borderId="0" applyNumberFormat="0" applyFill="0" applyBorder="0" applyAlignment="0" applyProtection="0">
      <alignment vertical="center"/>
    </xf>
  </cellStyleXfs>
  <cellXfs count="440">
    <xf numFmtId="0" fontId="0" fillId="0" borderId="0" xfId="0">
      <alignment vertical="center"/>
    </xf>
    <xf numFmtId="0" fontId="26" fillId="0" borderId="3"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7" fillId="0" borderId="0" xfId="0" applyFont="1">
      <alignment vertical="center"/>
    </xf>
    <xf numFmtId="0" fontId="6" fillId="0" borderId="17" xfId="0" applyFont="1" applyBorder="1" applyAlignment="1">
      <alignment horizontal="center" vertical="center" shrinkToFit="1"/>
    </xf>
    <xf numFmtId="0" fontId="16" fillId="0" borderId="11" xfId="0" applyFont="1" applyBorder="1" applyAlignment="1">
      <alignment horizontal="center" vertical="center" wrapText="1"/>
    </xf>
    <xf numFmtId="0" fontId="16"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8" xfId="0" applyFont="1" applyBorder="1" applyAlignment="1">
      <alignment horizontal="left" vertical="center" wrapText="1"/>
    </xf>
    <xf numFmtId="0" fontId="9" fillId="0" borderId="28" xfId="0" applyFont="1" applyBorder="1" applyAlignment="1">
      <alignment horizontal="center" vertical="center" wrapText="1"/>
    </xf>
    <xf numFmtId="0" fontId="9" fillId="0" borderId="28" xfId="0" applyFont="1" applyBorder="1" applyAlignment="1">
      <alignment horizontal="left" vertical="center" wrapText="1"/>
    </xf>
    <xf numFmtId="0" fontId="7" fillId="0" borderId="17" xfId="0" applyFont="1" applyBorder="1" applyAlignment="1">
      <alignment horizontal="left" vertical="center" wrapText="1"/>
    </xf>
    <xf numFmtId="0" fontId="9" fillId="0" borderId="30" xfId="0" applyFont="1" applyBorder="1" applyAlignment="1">
      <alignment horizontal="center" vertical="center" wrapText="1"/>
    </xf>
    <xf numFmtId="0" fontId="9" fillId="0" borderId="30" xfId="0" applyFont="1" applyBorder="1" applyAlignment="1">
      <alignment horizontal="left" vertical="center" wrapText="1"/>
    </xf>
    <xf numFmtId="0" fontId="9" fillId="0" borderId="2" xfId="0" applyFont="1" applyBorder="1" applyAlignment="1">
      <alignment horizontal="center" vertical="center" wrapText="1"/>
    </xf>
    <xf numFmtId="0" fontId="9" fillId="0" borderId="29" xfId="0" applyFont="1" applyBorder="1" applyAlignment="1">
      <alignment horizontal="left" vertical="center" wrapText="1"/>
    </xf>
    <xf numFmtId="0" fontId="33" fillId="0" borderId="3" xfId="0" applyFont="1" applyBorder="1" applyAlignment="1">
      <alignment horizontal="center" vertical="center"/>
    </xf>
    <xf numFmtId="0" fontId="7" fillId="2" borderId="0" xfId="0" applyFont="1" applyFill="1">
      <alignment vertical="center"/>
    </xf>
    <xf numFmtId="0" fontId="6" fillId="0" borderId="0" xfId="0" applyFont="1">
      <alignment vertical="center"/>
    </xf>
    <xf numFmtId="0" fontId="5" fillId="2" borderId="0" xfId="0" applyFont="1" applyFill="1">
      <alignment vertical="center"/>
    </xf>
    <xf numFmtId="0" fontId="6" fillId="0" borderId="3" xfId="0" applyFont="1" applyBorder="1" applyAlignment="1">
      <alignment horizontal="center" vertical="center"/>
    </xf>
    <xf numFmtId="0" fontId="7" fillId="0" borderId="0" xfId="0" applyFont="1" applyAlignment="1">
      <alignment vertical="center" shrinkToFit="1"/>
    </xf>
    <xf numFmtId="0" fontId="6" fillId="0" borderId="0" xfId="0" applyFont="1" applyProtection="1">
      <alignment vertical="center"/>
      <protection hidden="1"/>
    </xf>
    <xf numFmtId="176" fontId="10" fillId="0" borderId="0" xfId="0" applyNumberFormat="1" applyFont="1" applyProtection="1">
      <alignment vertical="center"/>
      <protection hidden="1"/>
    </xf>
    <xf numFmtId="0" fontId="11" fillId="0" borderId="0" xfId="0" applyFont="1" applyAlignment="1" applyProtection="1">
      <alignment vertical="center" wrapText="1"/>
      <protection hidden="1"/>
    </xf>
    <xf numFmtId="0" fontId="7" fillId="0" borderId="0" xfId="0" applyFont="1" applyProtection="1">
      <alignment vertical="center"/>
      <protection hidden="1"/>
    </xf>
    <xf numFmtId="176" fontId="6" fillId="0" borderId="17" xfId="0" applyNumberFormat="1" applyFont="1" applyBorder="1" applyAlignment="1" applyProtection="1">
      <alignment vertical="top"/>
      <protection hidden="1"/>
    </xf>
    <xf numFmtId="0" fontId="6" fillId="0" borderId="17" xfId="0" applyFont="1" applyBorder="1" applyProtection="1">
      <alignment vertical="center"/>
      <protection hidden="1"/>
    </xf>
    <xf numFmtId="176" fontId="6" fillId="0" borderId="0" xfId="0" applyNumberFormat="1" applyFont="1" applyProtection="1">
      <alignment vertical="center"/>
      <protection hidden="1"/>
    </xf>
    <xf numFmtId="0" fontId="19" fillId="0" borderId="0" xfId="0" applyFont="1" applyAlignment="1" applyProtection="1">
      <alignment wrapText="1"/>
      <protection hidden="1"/>
    </xf>
    <xf numFmtId="0" fontId="19" fillId="0" borderId="0" xfId="0" applyFont="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vertical="top" wrapText="1"/>
      <protection hidden="1"/>
    </xf>
    <xf numFmtId="0" fontId="7" fillId="0" borderId="0" xfId="0" applyFont="1" applyAlignment="1" applyProtection="1">
      <alignment horizontal="left" vertical="center"/>
      <protection hidden="1"/>
    </xf>
    <xf numFmtId="0" fontId="26" fillId="5" borderId="7" xfId="0" applyFont="1" applyFill="1" applyBorder="1" applyAlignment="1" applyProtection="1">
      <alignment horizontal="center" vertical="center" wrapText="1"/>
      <protection locked="0"/>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16" fillId="0" borderId="0" xfId="0" applyFont="1" applyAlignment="1" applyProtection="1">
      <alignment vertical="center" wrapText="1"/>
      <protection hidden="1"/>
    </xf>
    <xf numFmtId="0" fontId="9" fillId="0" borderId="0" xfId="0" applyFont="1" applyAlignment="1" applyProtection="1">
      <alignment vertical="top" wrapText="1"/>
      <protection hidden="1"/>
    </xf>
    <xf numFmtId="0" fontId="16" fillId="0" borderId="0" xfId="0" applyFont="1" applyAlignment="1" applyProtection="1">
      <alignment vertical="top" wrapText="1"/>
      <protection hidden="1"/>
    </xf>
    <xf numFmtId="176" fontId="6" fillId="0" borderId="17" xfId="0" applyNumberFormat="1" applyFont="1" applyBorder="1" applyProtection="1">
      <alignment vertical="center"/>
      <protection hidden="1"/>
    </xf>
    <xf numFmtId="0" fontId="7" fillId="0" borderId="0" xfId="0" applyFont="1" applyAlignment="1">
      <alignment vertical="center" wrapText="1"/>
    </xf>
    <xf numFmtId="0" fontId="3" fillId="0" borderId="0" xfId="0" applyFont="1" applyAlignment="1">
      <alignment vertical="center" wrapText="1"/>
    </xf>
    <xf numFmtId="0" fontId="26" fillId="0" borderId="0" xfId="0" applyFont="1" applyAlignment="1">
      <alignment vertical="center" wrapText="1"/>
    </xf>
    <xf numFmtId="0" fontId="16" fillId="0" borderId="0" xfId="0" applyFont="1" applyAlignment="1">
      <alignment vertical="top" wrapText="1"/>
    </xf>
    <xf numFmtId="0" fontId="12" fillId="9" borderId="3" xfId="3" applyFont="1" applyFill="1" applyBorder="1" applyAlignment="1">
      <alignment horizontal="center" vertical="center" shrinkToFit="1"/>
    </xf>
    <xf numFmtId="0" fontId="13" fillId="9" borderId="3" xfId="3" applyFont="1" applyFill="1" applyBorder="1" applyAlignment="1">
      <alignment horizontal="center" vertical="center" shrinkToFit="1"/>
    </xf>
    <xf numFmtId="0" fontId="12" fillId="9" borderId="5" xfId="0" applyFont="1" applyFill="1" applyBorder="1" applyAlignment="1">
      <alignment horizontal="left" vertical="center"/>
    </xf>
    <xf numFmtId="0" fontId="12" fillId="9" borderId="1" xfId="0" applyFont="1" applyFill="1" applyBorder="1" applyAlignment="1">
      <alignment horizontal="left" vertical="center"/>
    </xf>
    <xf numFmtId="0" fontId="7" fillId="9" borderId="3" xfId="0" applyFont="1" applyFill="1" applyBorder="1" applyAlignment="1">
      <alignment horizontal="center" vertical="center"/>
    </xf>
    <xf numFmtId="0" fontId="7" fillId="9" borderId="3" xfId="0" applyFont="1" applyFill="1" applyBorder="1" applyAlignment="1">
      <alignment horizontal="left" vertical="center"/>
    </xf>
    <xf numFmtId="0" fontId="7" fillId="9" borderId="3" xfId="0" applyFont="1" applyFill="1" applyBorder="1" applyAlignment="1">
      <alignment vertical="center" wrapText="1"/>
    </xf>
    <xf numFmtId="0" fontId="15" fillId="9" borderId="7" xfId="0" applyFont="1" applyFill="1" applyBorder="1" applyAlignment="1">
      <alignment vertical="center" shrinkToFit="1"/>
    </xf>
    <xf numFmtId="177" fontId="7" fillId="9" borderId="3" xfId="0" applyNumberFormat="1" applyFont="1" applyFill="1" applyBorder="1">
      <alignment vertical="center"/>
    </xf>
    <xf numFmtId="0" fontId="26" fillId="9" borderId="3" xfId="0" applyFont="1" applyFill="1" applyBorder="1" applyAlignment="1">
      <alignment horizontal="left" vertical="center" wrapText="1"/>
    </xf>
    <xf numFmtId="0" fontId="7" fillId="9" borderId="3" xfId="0" applyFont="1" applyFill="1" applyBorder="1" applyAlignment="1">
      <alignment horizontal="center" vertical="center" shrinkToFit="1"/>
    </xf>
    <xf numFmtId="0" fontId="22" fillId="7" borderId="3" xfId="0" applyFont="1" applyFill="1" applyBorder="1" applyAlignment="1">
      <alignment horizontal="center" vertical="center" wrapText="1"/>
    </xf>
    <xf numFmtId="0" fontId="7" fillId="10" borderId="0" xfId="0" applyFont="1" applyFill="1">
      <alignment vertical="center"/>
    </xf>
    <xf numFmtId="0" fontId="7" fillId="10" borderId="0" xfId="0" applyFont="1" applyFill="1" applyAlignment="1">
      <alignment horizontal="right" vertical="center"/>
    </xf>
    <xf numFmtId="0" fontId="7" fillId="10" borderId="4" xfId="0" applyFont="1" applyFill="1" applyBorder="1" applyAlignment="1">
      <alignment horizontal="center" vertical="center" wrapText="1"/>
    </xf>
    <xf numFmtId="0" fontId="7" fillId="10" borderId="6" xfId="0" applyFont="1" applyFill="1" applyBorder="1" applyAlignment="1">
      <alignment vertical="center" wrapText="1"/>
    </xf>
    <xf numFmtId="0" fontId="7" fillId="10" borderId="0" xfId="0" applyFont="1" applyFill="1" applyAlignment="1">
      <alignment horizontal="left" vertical="center" wrapText="1"/>
    </xf>
    <xf numFmtId="0" fontId="7" fillId="12" borderId="0" xfId="0" applyFont="1" applyFill="1">
      <alignment vertical="center"/>
    </xf>
    <xf numFmtId="0" fontId="7" fillId="10" borderId="0" xfId="0" applyFont="1" applyFill="1" applyAlignment="1">
      <alignment vertical="top"/>
    </xf>
    <xf numFmtId="0" fontId="7" fillId="0" borderId="0" xfId="0" applyFont="1" applyAlignment="1">
      <alignment vertical="center" wrapText="1"/>
    </xf>
    <xf numFmtId="0" fontId="0" fillId="0" borderId="0" xfId="0" applyAlignment="1">
      <alignment vertical="center" wrapText="1"/>
    </xf>
    <xf numFmtId="0" fontId="40" fillId="6" borderId="17" xfId="0" applyFont="1" applyFill="1" applyBorder="1" applyAlignment="1" applyProtection="1">
      <alignment horizontal="center" vertical="center"/>
      <protection locked="0"/>
    </xf>
    <xf numFmtId="0" fontId="40" fillId="6" borderId="0" xfId="0" applyFont="1" applyFill="1" applyAlignment="1" applyProtection="1">
      <alignment horizontal="center" vertical="center"/>
      <protection locked="0"/>
    </xf>
    <xf numFmtId="0" fontId="0" fillId="0" borderId="0" xfId="0" applyProtection="1">
      <alignment vertical="center"/>
      <protection locked="0"/>
    </xf>
    <xf numFmtId="0" fontId="35"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32" fillId="3" borderId="0" xfId="0" applyFont="1" applyFill="1" applyAlignment="1">
      <alignment horizontal="left" vertical="center"/>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12" xfId="0" applyFont="1" applyBorder="1" applyAlignment="1">
      <alignment vertical="center" wrapText="1"/>
    </xf>
    <xf numFmtId="0" fontId="12" fillId="0" borderId="17" xfId="0" applyFont="1" applyBorder="1" applyAlignment="1">
      <alignment vertical="center" wrapText="1"/>
    </xf>
    <xf numFmtId="0" fontId="12" fillId="0" borderId="0" xfId="0" applyFont="1" applyAlignment="1">
      <alignment vertical="center" wrapText="1"/>
    </xf>
    <xf numFmtId="0" fontId="12" fillId="0" borderId="18" xfId="0" applyFont="1" applyBorder="1" applyAlignment="1">
      <alignment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12" fillId="0" borderId="12" xfId="0" applyFont="1" applyBorder="1" applyAlignment="1">
      <alignmen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Alignment="1">
      <alignment horizontal="left" vertical="center" wrapText="1"/>
    </xf>
    <xf numFmtId="0" fontId="12" fillId="0" borderId="18" xfId="0" applyFont="1" applyBorder="1" applyAlignment="1">
      <alignment horizontal="left" vertical="center" wrapText="1"/>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0" fontId="7" fillId="0" borderId="12" xfId="0" applyFont="1" applyBorder="1" applyAlignment="1">
      <alignment horizontal="left" vertical="center"/>
    </xf>
    <xf numFmtId="0" fontId="12" fillId="0" borderId="25" xfId="0" applyFont="1" applyBorder="1">
      <alignment vertical="center"/>
    </xf>
    <xf numFmtId="0" fontId="12" fillId="0" borderId="26" xfId="0" applyFont="1" applyBorder="1">
      <alignment vertical="center"/>
    </xf>
    <xf numFmtId="0" fontId="12" fillId="0" borderId="27" xfId="0" applyFont="1" applyBorder="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5" fillId="0" borderId="0" xfId="0" applyFont="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12" fillId="0" borderId="22" xfId="0" applyFont="1" applyBorder="1">
      <alignment vertical="center"/>
    </xf>
    <xf numFmtId="0" fontId="12" fillId="0" borderId="23" xfId="0" applyFont="1" applyBorder="1">
      <alignment vertical="center"/>
    </xf>
    <xf numFmtId="0" fontId="12" fillId="0" borderId="24" xfId="0" applyFont="1" applyBorder="1">
      <alignment vertical="center"/>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2" fillId="9" borderId="5" xfId="0" applyFont="1" applyFill="1" applyBorder="1" applyAlignment="1">
      <alignment vertical="center" wrapText="1"/>
    </xf>
    <xf numFmtId="0" fontId="12" fillId="9" borderId="7" xfId="0" applyFont="1" applyFill="1" applyBorder="1" applyAlignment="1">
      <alignment vertical="center" wrapText="1"/>
    </xf>
    <xf numFmtId="0" fontId="16" fillId="2" borderId="5"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0" borderId="0" xfId="0" applyFont="1" applyAlignment="1" applyProtection="1">
      <alignment vertical="center" wrapText="1"/>
      <protection hidden="1"/>
    </xf>
    <xf numFmtId="0" fontId="7" fillId="9" borderId="31" xfId="0" applyFont="1" applyFill="1" applyBorder="1" applyAlignment="1">
      <alignment vertical="center" wrapText="1"/>
    </xf>
    <xf numFmtId="0" fontId="3" fillId="9" borderId="31" xfId="0" applyFont="1" applyFill="1" applyBorder="1" applyAlignment="1">
      <alignment vertical="center" wrapText="1"/>
    </xf>
    <xf numFmtId="0" fontId="16" fillId="0" borderId="31"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31" fontId="7" fillId="0" borderId="5"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xf numFmtId="0" fontId="7" fillId="9" borderId="3"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9" borderId="3" xfId="0" applyFont="1" applyFill="1" applyBorder="1" applyAlignment="1">
      <alignment horizontal="left" vertical="center" wrapText="1"/>
    </xf>
    <xf numFmtId="0" fontId="7" fillId="9" borderId="5" xfId="0" applyFont="1" applyFill="1" applyBorder="1" applyAlignment="1">
      <alignment horizontal="center" vertical="center" shrinkToFit="1"/>
    </xf>
    <xf numFmtId="0" fontId="7" fillId="9" borderId="6" xfId="0" applyFont="1" applyFill="1" applyBorder="1" applyAlignment="1">
      <alignment horizontal="center" vertical="center" shrinkToFit="1"/>
    </xf>
    <xf numFmtId="0" fontId="7" fillId="9" borderId="7" xfId="0" applyFont="1" applyFill="1" applyBorder="1" applyAlignment="1">
      <alignment horizontal="center" vertical="center" shrinkToFi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9" borderId="3" xfId="0" applyFont="1" applyFill="1" applyBorder="1" applyAlignment="1">
      <alignment vertical="center" wrapText="1"/>
    </xf>
    <xf numFmtId="0" fontId="15" fillId="7" borderId="3" xfId="0" applyFont="1" applyFill="1" applyBorder="1" applyAlignment="1">
      <alignment horizontal="center" vertical="center" wrapText="1" shrinkToFit="1"/>
    </xf>
    <xf numFmtId="0" fontId="12" fillId="9" borderId="3" xfId="0" applyFont="1" applyFill="1" applyBorder="1" applyAlignment="1">
      <alignment horizontal="left" vertical="center" wrapText="1"/>
    </xf>
    <xf numFmtId="0" fontId="19" fillId="9" borderId="3" xfId="0" applyFont="1" applyFill="1" applyBorder="1" applyAlignment="1">
      <alignment horizontal="left" vertical="center" wrapText="1"/>
    </xf>
    <xf numFmtId="0" fontId="8" fillId="11" borderId="5"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7" xfId="0" applyFont="1" applyFill="1" applyBorder="1" applyAlignment="1">
      <alignment horizontal="center" vertical="center"/>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177" fontId="7" fillId="0" borderId="5" xfId="0"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176" fontId="7" fillId="9" borderId="5" xfId="0" applyNumberFormat="1" applyFont="1" applyFill="1" applyBorder="1" applyAlignment="1">
      <alignment horizontal="left" vertical="center"/>
    </xf>
    <xf numFmtId="176" fontId="7" fillId="9" borderId="7" xfId="0" applyNumberFormat="1" applyFont="1" applyFill="1" applyBorder="1" applyAlignment="1">
      <alignment horizontal="left" vertical="center"/>
    </xf>
    <xf numFmtId="0" fontId="9" fillId="0" borderId="0" xfId="0" applyFont="1" applyAlignment="1" applyProtection="1">
      <alignment vertical="center" wrapText="1"/>
      <protection hidden="1"/>
    </xf>
    <xf numFmtId="0" fontId="7" fillId="9" borderId="6" xfId="0" applyFont="1" applyFill="1" applyBorder="1" applyAlignment="1">
      <alignment horizontal="left" vertical="center" wrapText="1"/>
    </xf>
    <xf numFmtId="0" fontId="3" fillId="9" borderId="6" xfId="0" applyFont="1" applyFill="1" applyBorder="1" applyAlignment="1">
      <alignment horizontal="left" vertical="center" wrapText="1"/>
    </xf>
    <xf numFmtId="0" fontId="7"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7" fillId="9" borderId="5" xfId="0" applyFont="1" applyFill="1" applyBorder="1" applyAlignment="1">
      <alignment horizontal="left" vertical="center" shrinkToFit="1"/>
    </xf>
    <xf numFmtId="0" fontId="7" fillId="9" borderId="6" xfId="0" applyFont="1" applyFill="1" applyBorder="1" applyAlignment="1">
      <alignment horizontal="left" vertical="center" shrinkToFit="1"/>
    </xf>
    <xf numFmtId="0" fontId="7" fillId="9" borderId="7" xfId="0" applyFont="1" applyFill="1" applyBorder="1" applyAlignment="1">
      <alignment horizontal="left" vertical="center" shrinkToFit="1"/>
    </xf>
    <xf numFmtId="0" fontId="7" fillId="9" borderId="8" xfId="0" applyFont="1" applyFill="1" applyBorder="1" applyAlignment="1">
      <alignment horizontal="left" vertical="center" wrapText="1" shrinkToFit="1"/>
    </xf>
    <xf numFmtId="0" fontId="7" fillId="9" borderId="9" xfId="0" applyFont="1" applyFill="1" applyBorder="1" applyAlignment="1">
      <alignment horizontal="left" vertical="center" wrapText="1" shrinkToFit="1"/>
    </xf>
    <xf numFmtId="0" fontId="7" fillId="9" borderId="10" xfId="0" applyFont="1" applyFill="1" applyBorder="1" applyAlignment="1">
      <alignment horizontal="left" vertical="center" wrapText="1" shrinkToFit="1"/>
    </xf>
    <xf numFmtId="0" fontId="17" fillId="8" borderId="3" xfId="0" applyFont="1" applyFill="1" applyBorder="1" applyAlignment="1">
      <alignment horizontal="center" vertical="center"/>
    </xf>
    <xf numFmtId="0" fontId="12" fillId="9" borderId="3" xfId="0" applyFont="1" applyFill="1" applyBorder="1" applyAlignment="1">
      <alignment vertical="center" wrapText="1"/>
    </xf>
    <xf numFmtId="0" fontId="19" fillId="9" borderId="3" xfId="0" applyFont="1" applyFill="1" applyBorder="1" applyAlignment="1">
      <alignment vertical="center" wrapText="1"/>
    </xf>
    <xf numFmtId="0" fontId="12" fillId="5" borderId="1" xfId="0" applyFont="1" applyFill="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19" fillId="5" borderId="12" xfId="0" applyFont="1" applyFill="1" applyBorder="1" applyAlignment="1" applyProtection="1">
      <alignment vertical="center" wrapText="1"/>
      <protection locked="0"/>
    </xf>
    <xf numFmtId="0" fontId="12" fillId="9" borderId="6"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19" fillId="9" borderId="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7" xfId="0" applyFont="1" applyFill="1" applyBorder="1" applyAlignment="1">
      <alignment horizontal="left" vertical="center" wrapText="1"/>
    </xf>
    <xf numFmtId="0" fontId="3" fillId="0" borderId="0" xfId="0" applyFont="1" applyAlignment="1" applyProtection="1">
      <alignment wrapText="1"/>
      <protection hidden="1"/>
    </xf>
    <xf numFmtId="0" fontId="15" fillId="7" borderId="3" xfId="0" applyFont="1" applyFill="1" applyBorder="1" applyAlignment="1">
      <alignment horizontal="center" vertical="center" wrapText="1"/>
    </xf>
    <xf numFmtId="0" fontId="12" fillId="9" borderId="5" xfId="0" applyFont="1" applyFill="1" applyBorder="1" applyAlignment="1">
      <alignment vertical="center" wrapText="1" shrinkToFit="1"/>
    </xf>
    <xf numFmtId="0" fontId="12" fillId="9" borderId="7" xfId="0" applyFont="1" applyFill="1" applyBorder="1" applyAlignment="1">
      <alignment vertical="center" wrapText="1" shrinkToFit="1"/>
    </xf>
    <xf numFmtId="0" fontId="12" fillId="2" borderId="5" xfId="0" applyFont="1" applyFill="1" applyBorder="1" applyAlignment="1" applyProtection="1">
      <alignment horizontal="left" vertical="center" wrapText="1"/>
      <protection locked="0"/>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7" fillId="8" borderId="5" xfId="0" applyFont="1" applyFill="1" applyBorder="1" applyAlignment="1">
      <alignment horizontal="center" vertical="center"/>
    </xf>
    <xf numFmtId="0" fontId="17" fillId="8" borderId="6" xfId="0" applyFont="1" applyFill="1" applyBorder="1" applyAlignment="1">
      <alignment horizontal="center" vertical="center"/>
    </xf>
    <xf numFmtId="0" fontId="17" fillId="8" borderId="7" xfId="0" applyFont="1" applyFill="1" applyBorder="1" applyAlignment="1">
      <alignment horizontal="center" vertical="center"/>
    </xf>
    <xf numFmtId="0" fontId="3" fillId="0" borderId="0" xfId="0" applyFont="1" applyAlignment="1" applyProtection="1">
      <alignment vertical="center" wrapText="1"/>
      <protection hidden="1"/>
    </xf>
    <xf numFmtId="0" fontId="15" fillId="12" borderId="6" xfId="0" applyFont="1" applyFill="1" applyBorder="1">
      <alignment vertical="center"/>
    </xf>
    <xf numFmtId="0" fontId="3" fillId="12" borderId="6" xfId="0" applyFont="1" applyFill="1" applyBorder="1">
      <alignment vertical="center"/>
    </xf>
    <xf numFmtId="0" fontId="17" fillId="11" borderId="5" xfId="0" applyFont="1" applyFill="1" applyBorder="1" applyAlignment="1">
      <alignment horizontal="center" vertical="center"/>
    </xf>
    <xf numFmtId="0" fontId="17" fillId="11" borderId="6" xfId="0" applyFont="1" applyFill="1" applyBorder="1" applyAlignment="1">
      <alignment horizontal="center" vertical="center"/>
    </xf>
    <xf numFmtId="0" fontId="17" fillId="11" borderId="7" xfId="0" applyFont="1" applyFill="1" applyBorder="1" applyAlignment="1">
      <alignment horizontal="center" vertical="center"/>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9" borderId="7" xfId="0" applyFont="1" applyFill="1" applyBorder="1" applyAlignment="1">
      <alignment horizontal="left" vertical="center" wrapText="1"/>
    </xf>
    <xf numFmtId="0" fontId="7" fillId="9" borderId="5" xfId="0" applyFont="1" applyFill="1" applyBorder="1" applyAlignment="1">
      <alignment horizontal="left" vertical="center" wrapText="1"/>
    </xf>
    <xf numFmtId="0" fontId="7" fillId="9" borderId="7" xfId="0" applyFont="1" applyFill="1" applyBorder="1" applyAlignment="1">
      <alignment horizontal="left" vertical="center" wrapText="1"/>
    </xf>
    <xf numFmtId="0" fontId="7" fillId="9" borderId="5" xfId="0" applyFont="1" applyFill="1" applyBorder="1" applyAlignment="1">
      <alignment vertical="center" wrapText="1" shrinkToFit="1"/>
    </xf>
    <xf numFmtId="0" fontId="7" fillId="9" borderId="7" xfId="0" applyFont="1" applyFill="1" applyBorder="1" applyAlignment="1">
      <alignment vertical="center" wrapText="1" shrinkToFit="1"/>
    </xf>
    <xf numFmtId="0" fontId="7"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19" fillId="0" borderId="0" xfId="0" applyFont="1" applyAlignment="1" applyProtection="1">
      <alignment vertical="center" wrapText="1"/>
      <protection hidden="1"/>
    </xf>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12" fillId="9" borderId="5" xfId="0" applyFont="1" applyFill="1" applyBorder="1" applyAlignment="1">
      <alignment horizontal="left" vertical="center"/>
    </xf>
    <xf numFmtId="0" fontId="12" fillId="9" borderId="7" xfId="0" applyFont="1" applyFill="1" applyBorder="1" applyAlignment="1">
      <alignment horizontal="left" vertical="center"/>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9" fillId="0" borderId="0" xfId="0" applyFont="1" applyAlignment="1" applyProtection="1">
      <alignment vertical="top" wrapText="1"/>
      <protection hidden="1"/>
    </xf>
    <xf numFmtId="0" fontId="12" fillId="12" borderId="9" xfId="0" applyFont="1" applyFill="1" applyBorder="1">
      <alignment vertical="center"/>
    </xf>
    <xf numFmtId="0" fontId="3" fillId="12" borderId="9" xfId="0" applyFont="1" applyFill="1" applyBorder="1">
      <alignment vertical="center"/>
    </xf>
    <xf numFmtId="0" fontId="12" fillId="9" borderId="6" xfId="0" applyFont="1" applyFill="1" applyBorder="1" applyAlignment="1">
      <alignment vertical="center" wrapText="1"/>
    </xf>
    <xf numFmtId="0" fontId="19" fillId="9" borderId="6" xfId="0" applyFont="1" applyFill="1" applyBorder="1" applyAlignment="1">
      <alignment vertical="center" wrapText="1"/>
    </xf>
    <xf numFmtId="0" fontId="19" fillId="9" borderId="7" xfId="0" applyFont="1" applyFill="1" applyBorder="1" applyAlignment="1">
      <alignment vertical="center" wrapText="1"/>
    </xf>
    <xf numFmtId="0" fontId="15" fillId="7" borderId="8"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3" fillId="9" borderId="9" xfId="0" applyFont="1" applyFill="1" applyBorder="1" applyAlignment="1">
      <alignment horizontal="left" vertical="center" wrapText="1"/>
    </xf>
    <xf numFmtId="0" fontId="12"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9" borderId="6" xfId="0" applyFont="1" applyFill="1" applyBorder="1" applyAlignment="1">
      <alignment horizontal="left" vertical="center"/>
    </xf>
    <xf numFmtId="0" fontId="16" fillId="9" borderId="5" xfId="0" applyFont="1" applyFill="1" applyBorder="1" applyAlignment="1">
      <alignment vertical="center" shrinkToFit="1"/>
    </xf>
    <xf numFmtId="0" fontId="16" fillId="9" borderId="7" xfId="0" applyFont="1" applyFill="1" applyBorder="1" applyAlignment="1">
      <alignment vertical="center" shrinkToFit="1"/>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5" fillId="7" borderId="8" xfId="0" applyFont="1" applyFill="1" applyBorder="1" applyAlignment="1">
      <alignment horizontal="center" vertical="center" shrinkToFit="1"/>
    </xf>
    <xf numFmtId="0" fontId="28" fillId="7" borderId="10" xfId="0" applyFont="1" applyFill="1" applyBorder="1" applyAlignment="1">
      <alignment horizontal="center" vertical="center" shrinkToFit="1"/>
    </xf>
    <xf numFmtId="0" fontId="28" fillId="7" borderId="17" xfId="0" applyFont="1" applyFill="1" applyBorder="1" applyAlignment="1">
      <alignment horizontal="center" vertical="center" shrinkToFit="1"/>
    </xf>
    <xf numFmtId="0" fontId="28" fillId="7" borderId="18" xfId="0" applyFont="1" applyFill="1" applyBorder="1" applyAlignment="1">
      <alignment horizontal="center" vertical="center" shrinkToFit="1"/>
    </xf>
    <xf numFmtId="0" fontId="16"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16" fillId="0" borderId="0" xfId="0" applyFont="1" applyAlignment="1" applyProtection="1">
      <alignment vertical="top" wrapText="1"/>
      <protection hidden="1"/>
    </xf>
    <xf numFmtId="0" fontId="7" fillId="9" borderId="5" xfId="0" applyFont="1" applyFill="1" applyBorder="1" applyAlignment="1">
      <alignment horizontal="left" vertical="center"/>
    </xf>
    <xf numFmtId="0" fontId="3" fillId="9" borderId="6" xfId="0" applyFont="1" applyFill="1" applyBorder="1" applyAlignment="1">
      <alignment horizontal="left" vertical="center"/>
    </xf>
    <xf numFmtId="0" fontId="3" fillId="9" borderId="7" xfId="0" applyFont="1" applyFill="1" applyBorder="1" applyAlignment="1">
      <alignment horizontal="left" vertical="center"/>
    </xf>
    <xf numFmtId="0" fontId="8" fillId="11" borderId="5"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3" fillId="11" borderId="7" xfId="0" applyFont="1" applyFill="1" applyBorder="1" applyAlignment="1">
      <alignment horizontal="center" vertical="center"/>
    </xf>
    <xf numFmtId="0" fontId="7" fillId="12" borderId="6" xfId="0" applyFont="1" applyFill="1" applyBorder="1" applyAlignment="1">
      <alignment horizontal="left" vertical="center" wrapText="1"/>
    </xf>
    <xf numFmtId="0" fontId="17" fillId="11" borderId="5" xfId="0" applyFont="1" applyFill="1" applyBorder="1" applyAlignment="1">
      <alignment horizontal="center" vertical="center" wrapText="1"/>
    </xf>
    <xf numFmtId="0" fontId="19" fillId="11" borderId="6" xfId="0" applyFont="1" applyFill="1" applyBorder="1" applyAlignment="1">
      <alignment vertical="center" wrapText="1"/>
    </xf>
    <xf numFmtId="0" fontId="19" fillId="11" borderId="7" xfId="0" applyFont="1" applyFill="1" applyBorder="1" applyAlignment="1">
      <alignment vertical="center" wrapText="1"/>
    </xf>
    <xf numFmtId="0" fontId="7" fillId="8" borderId="3" xfId="0" applyFont="1" applyFill="1" applyBorder="1" applyAlignment="1">
      <alignment horizontal="center" vertical="center" wrapText="1"/>
    </xf>
    <xf numFmtId="0" fontId="15" fillId="7" borderId="10" xfId="0" applyFont="1" applyFill="1" applyBorder="1" applyAlignment="1">
      <alignment horizontal="center" vertical="center" shrinkToFit="1"/>
    </xf>
    <xf numFmtId="0" fontId="15" fillId="7" borderId="17" xfId="0" applyFont="1" applyFill="1" applyBorder="1" applyAlignment="1">
      <alignment horizontal="center" vertical="center" shrinkToFit="1"/>
    </xf>
    <xf numFmtId="0" fontId="15" fillId="7" borderId="18" xfId="0" applyFont="1" applyFill="1" applyBorder="1" applyAlignment="1">
      <alignment horizontal="center" vertical="center" shrinkToFit="1"/>
    </xf>
    <xf numFmtId="0" fontId="15" fillId="7" borderId="1" xfId="0" applyFont="1" applyFill="1" applyBorder="1" applyAlignment="1">
      <alignment horizontal="center" vertical="center" shrinkToFit="1"/>
    </xf>
    <xf numFmtId="0" fontId="15" fillId="7" borderId="12" xfId="0" applyFont="1" applyFill="1" applyBorder="1" applyAlignment="1">
      <alignment horizontal="center" vertical="center" shrinkToFit="1"/>
    </xf>
    <xf numFmtId="0" fontId="3" fillId="9" borderId="7"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16" fillId="0" borderId="5" xfId="0" applyFont="1" applyBorder="1" applyAlignment="1" applyProtection="1">
      <alignment horizontal="left" vertical="center" wrapText="1"/>
      <protection locked="0"/>
    </xf>
    <xf numFmtId="0" fontId="7" fillId="9" borderId="5" xfId="0" applyFont="1" applyFill="1" applyBorder="1" applyAlignment="1">
      <alignment horizontal="left" vertical="center" wrapText="1" shrinkToFit="1"/>
    </xf>
    <xf numFmtId="0" fontId="3" fillId="9" borderId="6" xfId="0" applyFont="1" applyFill="1" applyBorder="1" applyAlignment="1">
      <alignment horizontal="left" vertical="center" shrinkToFit="1"/>
    </xf>
    <xf numFmtId="0" fontId="3" fillId="9" borderId="7" xfId="0" applyFont="1" applyFill="1" applyBorder="1" applyAlignment="1">
      <alignment horizontal="left" vertical="center" shrinkToFit="1"/>
    </xf>
    <xf numFmtId="0" fontId="7" fillId="9" borderId="6" xfId="0" applyFont="1" applyFill="1" applyBorder="1" applyAlignment="1">
      <alignment horizontal="left" vertical="center"/>
    </xf>
    <xf numFmtId="0" fontId="7" fillId="9" borderId="7" xfId="0" applyFont="1" applyFill="1" applyBorder="1" applyAlignment="1">
      <alignment horizontal="left" vertical="center"/>
    </xf>
    <xf numFmtId="0" fontId="12" fillId="9" borderId="5" xfId="0" applyFont="1" applyFill="1" applyBorder="1">
      <alignment vertical="center"/>
    </xf>
    <xf numFmtId="0" fontId="12" fillId="9" borderId="7" xfId="0" applyFont="1" applyFill="1" applyBorder="1">
      <alignment vertical="center"/>
    </xf>
    <xf numFmtId="0" fontId="19" fillId="0" borderId="0" xfId="0" applyFont="1" applyProtection="1">
      <alignment vertical="center"/>
      <protection hidden="1"/>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3" fillId="7" borderId="12" xfId="0" applyFont="1" applyFill="1" applyBorder="1" applyAlignment="1">
      <alignment horizontal="center" vertical="center" wrapText="1"/>
    </xf>
    <xf numFmtId="0" fontId="19" fillId="0" borderId="0" xfId="0" applyFont="1" applyAlignment="1" applyProtection="1">
      <alignment horizontal="left" vertical="center" wrapText="1"/>
      <protection hidden="1"/>
    </xf>
    <xf numFmtId="0" fontId="8" fillId="8" borderId="8" xfId="0" applyFont="1" applyFill="1" applyBorder="1" applyAlignment="1">
      <alignment horizontal="center" wrapText="1"/>
    </xf>
    <xf numFmtId="0" fontId="8" fillId="8" borderId="10" xfId="0" applyFont="1" applyFill="1" applyBorder="1" applyAlignment="1">
      <alignment horizontal="center" wrapText="1"/>
    </xf>
    <xf numFmtId="0" fontId="8" fillId="8" borderId="17" xfId="0" applyFont="1" applyFill="1" applyBorder="1" applyAlignment="1">
      <alignment horizontal="center" wrapText="1"/>
    </xf>
    <xf numFmtId="0" fontId="8" fillId="8" borderId="18" xfId="0" applyFont="1" applyFill="1" applyBorder="1" applyAlignment="1">
      <alignment horizontal="center" wrapText="1"/>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176" fontId="6" fillId="0" borderId="17" xfId="0" applyNumberFormat="1" applyFont="1" applyBorder="1" applyProtection="1">
      <alignment vertical="center"/>
      <protection hidden="1"/>
    </xf>
    <xf numFmtId="0" fontId="9" fillId="0" borderId="0" xfId="0" applyFont="1" applyAlignment="1" applyProtection="1">
      <alignment horizontal="left" vertical="center" wrapText="1"/>
      <protection hidden="1"/>
    </xf>
    <xf numFmtId="0" fontId="27" fillId="8" borderId="1" xfId="0" applyFont="1" applyFill="1" applyBorder="1" applyAlignment="1">
      <alignment horizontal="center" vertical="center" wrapText="1" shrinkToFit="1"/>
    </xf>
    <xf numFmtId="0" fontId="27" fillId="8" borderId="12" xfId="0" applyFont="1" applyFill="1" applyBorder="1" applyAlignment="1">
      <alignment horizontal="center" vertical="center" wrapText="1" shrinkToFi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6" xfId="0" applyFont="1" applyFill="1" applyBorder="1" applyAlignment="1">
      <alignment horizontal="left" vertical="center"/>
    </xf>
    <xf numFmtId="0" fontId="7" fillId="10" borderId="7" xfId="0" applyFont="1" applyFill="1" applyBorder="1" applyAlignment="1">
      <alignment horizontal="left" vertical="center"/>
    </xf>
    <xf numFmtId="0" fontId="37" fillId="4" borderId="0" xfId="0" applyFont="1" applyFill="1" applyAlignment="1" applyProtection="1">
      <alignment vertical="center" wrapText="1"/>
      <protection hidden="1"/>
    </xf>
    <xf numFmtId="0" fontId="24" fillId="11" borderId="6" xfId="0" applyFont="1" applyFill="1" applyBorder="1" applyAlignment="1">
      <alignment horizontal="center" vertical="center"/>
    </xf>
    <xf numFmtId="0" fontId="24" fillId="11" borderId="7" xfId="0" applyFont="1" applyFill="1" applyBorder="1" applyAlignment="1">
      <alignment horizontal="center" vertical="center"/>
    </xf>
    <xf numFmtId="0" fontId="17" fillId="9" borderId="5" xfId="0" applyFont="1" applyFill="1" applyBorder="1" applyAlignment="1">
      <alignment vertical="center" wrapText="1"/>
    </xf>
    <xf numFmtId="0" fontId="17" fillId="9" borderId="6" xfId="0" applyFont="1" applyFill="1" applyBorder="1" applyAlignment="1">
      <alignment vertical="center" wrapText="1"/>
    </xf>
    <xf numFmtId="0" fontId="17" fillId="9" borderId="16" xfId="0" applyFont="1" applyFill="1" applyBorder="1" applyAlignment="1">
      <alignment vertical="center" wrapText="1"/>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2" fillId="9" borderId="1"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7" fillId="9" borderId="12" xfId="0" applyFont="1" applyFill="1" applyBorder="1" applyAlignment="1">
      <alignment horizontal="left" vertical="center" wrapText="1"/>
    </xf>
    <xf numFmtId="0" fontId="7" fillId="0" borderId="3" xfId="0" applyFont="1" applyBorder="1" applyAlignment="1" applyProtection="1">
      <alignment horizontal="center" vertical="center"/>
      <protection locked="0"/>
    </xf>
    <xf numFmtId="0" fontId="7" fillId="9" borderId="4" xfId="0" applyFont="1" applyFill="1" applyBorder="1">
      <alignment vertical="center"/>
    </xf>
    <xf numFmtId="0" fontId="7" fillId="9" borderId="12" xfId="0" applyFont="1" applyFill="1" applyBorder="1">
      <alignment vertical="center"/>
    </xf>
    <xf numFmtId="0" fontId="12" fillId="9" borderId="8" xfId="0" applyFont="1" applyFill="1" applyBorder="1" applyAlignment="1">
      <alignment horizontal="left" vertical="center" wrapText="1"/>
    </xf>
    <xf numFmtId="0" fontId="19" fillId="9" borderId="10"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9" fillId="9" borderId="18" xfId="0" applyFont="1" applyFill="1" applyBorder="1" applyAlignment="1">
      <alignment horizontal="left" vertical="center" wrapText="1"/>
    </xf>
    <xf numFmtId="0" fontId="19" fillId="9" borderId="12" xfId="0" applyFont="1" applyFill="1" applyBorder="1" applyAlignment="1">
      <alignment horizontal="left" vertical="center" wrapText="1"/>
    </xf>
    <xf numFmtId="0" fontId="7" fillId="9" borderId="11" xfId="0" applyFont="1" applyFill="1" applyBorder="1" applyAlignment="1">
      <alignment vertical="center" wrapText="1"/>
    </xf>
    <xf numFmtId="0" fontId="3" fillId="9" borderId="2" xfId="0" applyFont="1" applyFill="1" applyBorder="1" applyAlignment="1">
      <alignment vertical="center" wrapText="1"/>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19" fillId="9" borderId="9" xfId="0" applyFont="1" applyFill="1" applyBorder="1" applyAlignment="1">
      <alignment horizontal="left" vertical="center" wrapText="1"/>
    </xf>
    <xf numFmtId="0" fontId="19" fillId="9" borderId="0" xfId="0" applyFont="1" applyFill="1" applyAlignment="1">
      <alignment horizontal="left" vertical="center" wrapText="1"/>
    </xf>
    <xf numFmtId="0" fontId="19" fillId="9" borderId="4" xfId="0" applyFont="1" applyFill="1" applyBorder="1" applyAlignment="1">
      <alignment horizontal="left" vertical="center" wrapText="1"/>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1" fillId="0" borderId="5" xfId="1" applyNumberFormat="1" applyFont="1" applyFill="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176" fontId="12" fillId="0" borderId="3" xfId="3" applyNumberFormat="1" applyFont="1" applyBorder="1" applyAlignment="1" applyProtection="1">
      <alignment horizontal="center" vertical="center"/>
      <protection locked="0"/>
    </xf>
    <xf numFmtId="0" fontId="9" fillId="0" borderId="0" xfId="0" applyFont="1" applyAlignment="1" applyProtection="1">
      <alignment horizontal="left" vertical="center"/>
      <protection hidden="1"/>
    </xf>
    <xf numFmtId="0" fontId="7" fillId="9" borderId="8" xfId="0" applyFont="1" applyFill="1" applyBorder="1" applyAlignment="1">
      <alignment horizontal="left" vertical="center"/>
    </xf>
    <xf numFmtId="0" fontId="7" fillId="9" borderId="9" xfId="0" applyFont="1" applyFill="1" applyBorder="1" applyAlignment="1">
      <alignment horizontal="left" vertical="center"/>
    </xf>
    <xf numFmtId="0" fontId="7" fillId="9" borderId="10" xfId="0" applyFont="1" applyFill="1" applyBorder="1" applyAlignment="1">
      <alignment horizontal="left" vertical="center"/>
    </xf>
    <xf numFmtId="0" fontId="7" fillId="9" borderId="1" xfId="0" applyFont="1" applyFill="1" applyBorder="1" applyAlignment="1">
      <alignment horizontal="left" vertical="center"/>
    </xf>
    <xf numFmtId="0" fontId="7" fillId="9" borderId="4" xfId="0" applyFont="1" applyFill="1" applyBorder="1" applyAlignment="1">
      <alignment horizontal="left" vertical="center"/>
    </xf>
    <xf numFmtId="0" fontId="7" fillId="9" borderId="12" xfId="0" applyFont="1" applyFill="1" applyBorder="1" applyAlignment="1">
      <alignment horizontal="left" vertical="center"/>
    </xf>
    <xf numFmtId="177" fontId="7" fillId="0" borderId="5" xfId="0" applyNumberFormat="1" applyFont="1" applyBorder="1" applyAlignment="1" applyProtection="1">
      <alignment horizontal="left" vertical="center"/>
      <protection locked="0"/>
    </xf>
    <xf numFmtId="177" fontId="7" fillId="0" borderId="6" xfId="0" applyNumberFormat="1" applyFont="1" applyBorder="1" applyAlignment="1" applyProtection="1">
      <alignment horizontal="left" vertical="center"/>
      <protection locked="0"/>
    </xf>
    <xf numFmtId="176" fontId="7" fillId="9" borderId="6" xfId="0" applyNumberFormat="1" applyFont="1" applyFill="1" applyBorder="1" applyAlignment="1">
      <alignment horizontal="left" vertical="center"/>
    </xf>
    <xf numFmtId="0" fontId="20" fillId="0" borderId="17" xfId="0" applyFont="1" applyBorder="1" applyProtection="1">
      <alignment vertical="center"/>
      <protection hidden="1"/>
    </xf>
    <xf numFmtId="177" fontId="7" fillId="2" borderId="5" xfId="0" applyNumberFormat="1" applyFont="1" applyFill="1" applyBorder="1" applyAlignment="1" applyProtection="1">
      <alignment horizontal="left" vertical="center"/>
      <protection locked="0"/>
    </xf>
    <xf numFmtId="177" fontId="7" fillId="2" borderId="6" xfId="0" applyNumberFormat="1" applyFont="1" applyFill="1" applyBorder="1" applyAlignment="1" applyProtection="1">
      <alignment horizontal="left" vertical="center"/>
      <protection locked="0"/>
    </xf>
    <xf numFmtId="176" fontId="7" fillId="9" borderId="4" xfId="0" applyNumberFormat="1" applyFont="1" applyFill="1" applyBorder="1" applyAlignment="1">
      <alignment horizontal="left" vertical="center"/>
    </xf>
    <xf numFmtId="176" fontId="7" fillId="9" borderId="12" xfId="0" applyNumberFormat="1" applyFont="1" applyFill="1" applyBorder="1" applyAlignment="1">
      <alignment horizontal="left" vertical="center"/>
    </xf>
    <xf numFmtId="0" fontId="17" fillId="9" borderId="5" xfId="0" applyFont="1" applyFill="1" applyBorder="1" applyAlignment="1">
      <alignment horizontal="left" vertical="center" wrapText="1" shrinkToFit="1"/>
    </xf>
    <xf numFmtId="0" fontId="12" fillId="9" borderId="6" xfId="0" applyFont="1" applyFill="1" applyBorder="1" applyAlignment="1">
      <alignment horizontal="left" vertical="center" wrapText="1" shrinkToFit="1"/>
    </xf>
    <xf numFmtId="0" fontId="12" fillId="9" borderId="16" xfId="0" applyFont="1" applyFill="1" applyBorder="1" applyAlignment="1">
      <alignment horizontal="left" vertical="center" wrapText="1" shrinkToFit="1"/>
    </xf>
    <xf numFmtId="177" fontId="7" fillId="0" borderId="13" xfId="0" applyNumberFormat="1" applyFont="1" applyBorder="1" applyAlignment="1" applyProtection="1">
      <alignment horizontal="left" vertical="center" wrapText="1"/>
      <protection locked="0"/>
    </xf>
    <xf numFmtId="177" fontId="7" fillId="0" borderId="14" xfId="0" applyNumberFormat="1" applyFont="1" applyBorder="1" applyAlignment="1" applyProtection="1">
      <alignment horizontal="left" vertical="center" wrapText="1"/>
      <protection locked="0"/>
    </xf>
    <xf numFmtId="177" fontId="7" fillId="0" borderId="15" xfId="0" applyNumberFormat="1" applyFont="1" applyBorder="1" applyAlignment="1" applyProtection="1">
      <alignment horizontal="left" vertical="center" wrapText="1"/>
      <protection locked="0"/>
    </xf>
    <xf numFmtId="0" fontId="41" fillId="6" borderId="1"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41" fillId="6" borderId="12" xfId="0" applyFont="1" applyFill="1" applyBorder="1" applyAlignment="1" applyProtection="1">
      <alignment horizontal="center" vertical="center" shrinkToFit="1"/>
      <protection locked="0"/>
    </xf>
    <xf numFmtId="0" fontId="12" fillId="9" borderId="1" xfId="0" applyFont="1" applyFill="1" applyBorder="1" applyAlignment="1">
      <alignment horizontal="left" vertical="center"/>
    </xf>
    <xf numFmtId="0" fontId="12" fillId="9" borderId="4" xfId="0" applyFont="1" applyFill="1" applyBorder="1" applyAlignment="1">
      <alignment horizontal="left" vertical="center"/>
    </xf>
    <xf numFmtId="0" fontId="12" fillId="9" borderId="12" xfId="0" applyFont="1" applyFill="1" applyBorder="1" applyAlignment="1">
      <alignment horizontal="left" vertical="center"/>
    </xf>
    <xf numFmtId="0" fontId="43" fillId="0" borderId="1" xfId="0" applyFont="1" applyBorder="1" applyProtection="1">
      <alignment vertical="center"/>
      <protection locked="0"/>
    </xf>
    <xf numFmtId="0" fontId="43" fillId="0" borderId="4" xfId="0" applyFont="1" applyBorder="1" applyProtection="1">
      <alignment vertical="center"/>
      <protection locked="0"/>
    </xf>
    <xf numFmtId="0" fontId="43" fillId="0" borderId="32" xfId="0" applyFont="1" applyBorder="1" applyProtection="1">
      <alignment vertical="center"/>
      <protection locked="0"/>
    </xf>
    <xf numFmtId="0" fontId="7" fillId="9" borderId="2" xfId="0" applyFont="1" applyFill="1" applyBorder="1" applyAlignment="1">
      <alignment vertical="center" wrapText="1"/>
    </xf>
    <xf numFmtId="0" fontId="3" fillId="0" borderId="2" xfId="0" applyFont="1" applyBorder="1" applyAlignment="1" applyProtection="1">
      <alignment horizontal="left" vertical="top" wrapText="1" shrinkToFit="1"/>
      <protection locked="0"/>
    </xf>
    <xf numFmtId="0" fontId="7" fillId="0" borderId="0" xfId="0" applyFont="1" applyProtection="1">
      <alignment vertical="center"/>
      <protection hidden="1"/>
    </xf>
    <xf numFmtId="0" fontId="3" fillId="0" borderId="0" xfId="0" applyFont="1" applyProtection="1">
      <alignment vertical="center"/>
      <protection hidden="1"/>
    </xf>
    <xf numFmtId="0" fontId="32" fillId="0" borderId="17" xfId="0" applyFont="1" applyBorder="1" applyAlignment="1">
      <alignment vertical="center" wrapText="1"/>
    </xf>
    <xf numFmtId="0" fontId="32" fillId="0" borderId="0" xfId="0" applyFont="1" applyAlignment="1">
      <alignment vertical="center" wrapText="1"/>
    </xf>
    <xf numFmtId="0" fontId="38" fillId="10" borderId="0" xfId="0" applyFont="1" applyFill="1" applyAlignment="1">
      <alignment horizontal="left" vertical="top" wrapText="1"/>
    </xf>
    <xf numFmtId="0" fontId="38" fillId="10" borderId="0" xfId="0" applyFont="1" applyFill="1" applyAlignment="1">
      <alignment horizontal="left" vertical="top"/>
    </xf>
    <xf numFmtId="0" fontId="9" fillId="10" borderId="0" xfId="0" applyFont="1" applyFill="1" applyAlignment="1">
      <alignment horizontal="right" vertical="top"/>
    </xf>
    <xf numFmtId="0" fontId="8" fillId="9" borderId="3" xfId="0" applyFont="1" applyFill="1" applyBorder="1" applyAlignment="1">
      <alignment horizontal="center" vertical="center"/>
    </xf>
    <xf numFmtId="0" fontId="12" fillId="9" borderId="3" xfId="3" applyFont="1" applyFill="1" applyBorder="1" applyAlignment="1">
      <alignment horizontal="center" vertical="center" wrapText="1"/>
    </xf>
    <xf numFmtId="0" fontId="12" fillId="9" borderId="3" xfId="3" applyFont="1" applyFill="1" applyBorder="1" applyAlignment="1">
      <alignment horizontal="center" vertical="center"/>
    </xf>
    <xf numFmtId="0" fontId="12" fillId="0" borderId="3" xfId="3" applyFont="1" applyBorder="1" applyAlignment="1" applyProtection="1">
      <alignment horizontal="center" vertical="center"/>
      <protection locked="0"/>
    </xf>
    <xf numFmtId="0" fontId="8" fillId="9" borderId="5"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7" xfId="0" applyFont="1" applyFill="1" applyBorder="1" applyAlignment="1">
      <alignment horizontal="center" vertical="center"/>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9" fillId="0" borderId="0" xfId="0" applyFont="1" applyAlignment="1" applyProtection="1">
      <alignment horizontal="left" vertical="top" wrapText="1"/>
      <protection hidden="1"/>
    </xf>
    <xf numFmtId="0" fontId="7" fillId="9" borderId="3" xfId="0" applyFont="1" applyFill="1" applyBorder="1" applyAlignment="1">
      <alignment horizontal="left" vertical="center"/>
    </xf>
    <xf numFmtId="177" fontId="7" fillId="0" borderId="5" xfId="0" applyNumberFormat="1" applyFont="1" applyBorder="1" applyProtection="1">
      <alignment vertical="center"/>
      <protection locked="0"/>
    </xf>
    <xf numFmtId="177" fontId="7" fillId="0" borderId="6" xfId="0" applyNumberFormat="1" applyFont="1" applyBorder="1" applyProtection="1">
      <alignment vertical="center"/>
      <protection locked="0"/>
    </xf>
    <xf numFmtId="176" fontId="7" fillId="9" borderId="7" xfId="0" applyNumberFormat="1" applyFont="1" applyFill="1" applyBorder="1">
      <alignment vertical="center"/>
    </xf>
    <xf numFmtId="176" fontId="7" fillId="9" borderId="3" xfId="0" applyNumberFormat="1" applyFont="1" applyFill="1" applyBorder="1">
      <alignment vertical="center"/>
    </xf>
    <xf numFmtId="0" fontId="16" fillId="0" borderId="0" xfId="0" applyFont="1" applyAlignment="1" applyProtection="1">
      <alignment horizontal="left" vertical="center"/>
      <protection hidden="1"/>
    </xf>
    <xf numFmtId="0" fontId="12" fillId="0" borderId="3" xfId="0" applyFont="1" applyBorder="1" applyAlignment="1" applyProtection="1">
      <alignment horizontal="center" vertical="center"/>
      <protection locked="0"/>
    </xf>
    <xf numFmtId="0" fontId="18" fillId="0" borderId="1"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cellXfs>
  <cellStyles count="5">
    <cellStyle name="ハイパーリンク" xfId="1" builtinId="8"/>
    <cellStyle name="桁区切り 2" xfId="2" xr:uid="{00000000-0005-0000-0000-000001000000}"/>
    <cellStyle name="標準" xfId="0" builtinId="0"/>
    <cellStyle name="標準 2" xfId="3" xr:uid="{00000000-0005-0000-0000-000003000000}"/>
    <cellStyle name="表示済みのハイパーリンク" xfId="4" builtinId="9" hidden="1"/>
  </cellStyles>
  <dxfs count="85">
    <dxf>
      <font>
        <b/>
        <i val="0"/>
        <strike val="0"/>
        <color rgb="FF0033CC"/>
      </font>
    </dxf>
    <dxf>
      <font>
        <b/>
        <i val="0"/>
        <color rgb="FF0000CC"/>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border>
    </dxf>
    <dxf>
      <fill>
        <patternFill>
          <bgColor theme="0" tint="-0.14996795556505021"/>
        </patternFill>
      </fill>
      <border>
        <left/>
        <vertical/>
        <horizontal/>
      </border>
    </dxf>
    <dxf>
      <fill>
        <patternFill>
          <bgColor theme="0" tint="-0.14996795556505021"/>
        </patternFill>
      </fill>
      <border>
        <right/>
      </border>
    </dxf>
    <dxf>
      <fill>
        <patternFill>
          <bgColor theme="0" tint="-0.14996795556505021"/>
        </patternFill>
      </fill>
    </dxf>
    <dxf>
      <fill>
        <patternFill>
          <bgColor theme="0" tint="-0.14996795556505021"/>
        </patternFill>
      </fill>
      <border>
        <right/>
        <vertical/>
        <horizontal/>
      </border>
    </dxf>
    <dxf>
      <font>
        <color theme="0" tint="-0.14996795556505021"/>
      </font>
      <border>
        <left/>
        <right/>
        <vertical/>
        <horizontal/>
      </border>
    </dxf>
    <dxf>
      <fill>
        <patternFill>
          <bgColor theme="0" tint="-0.14996795556505021"/>
        </patternFill>
      </fill>
    </dxf>
    <dxf>
      <fill>
        <patternFill>
          <bgColor theme="0" tint="-0.14996795556505021"/>
        </patternFill>
      </fill>
    </dxf>
    <dxf>
      <fill>
        <patternFill>
          <bgColor theme="0" tint="-0.14996795556505021"/>
        </patternFill>
      </fill>
      <border>
        <left/>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border>
        <right/>
        <vertical/>
        <horizontal/>
      </border>
    </dxf>
    <dxf>
      <fill>
        <patternFill>
          <bgColor rgb="FFCCECFF"/>
        </patternFill>
      </fill>
    </dxf>
    <dxf>
      <fill>
        <patternFill>
          <bgColor theme="0" tint="-0.14996795556505021"/>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ont>
        <color theme="0" tint="-0.14996795556505021"/>
      </font>
      <fill>
        <patternFill>
          <bgColor theme="0" tint="-0.14996795556505021"/>
        </patternFill>
      </fill>
      <border>
        <right/>
        <vertical/>
        <horizontal/>
      </border>
    </dxf>
    <dxf>
      <font>
        <color auto="1"/>
      </font>
      <fill>
        <patternFill>
          <bgColor rgb="FFA7F1FF"/>
        </patternFill>
      </fill>
    </dxf>
    <dxf>
      <font>
        <color auto="1"/>
      </font>
      <fill>
        <patternFill>
          <bgColor rgb="FFAEFFBD"/>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color rgb="FF00B050"/>
      </font>
    </dxf>
    <dxf>
      <font>
        <b/>
        <i val="0"/>
        <strike val="0"/>
        <color rgb="FF0033CC"/>
      </font>
    </dxf>
    <dxf>
      <font>
        <b/>
        <i val="0"/>
        <color rgb="FF0000CC"/>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border>
    </dxf>
    <dxf>
      <fill>
        <patternFill>
          <bgColor theme="0" tint="-0.14996795556505021"/>
        </patternFill>
      </fill>
      <border>
        <left/>
        <vertical/>
        <horizontal/>
      </border>
    </dxf>
    <dxf>
      <fill>
        <patternFill>
          <bgColor theme="0" tint="-0.14996795556505021"/>
        </patternFill>
      </fill>
      <border>
        <right/>
      </border>
    </dxf>
    <dxf>
      <fill>
        <patternFill>
          <bgColor theme="0" tint="-0.14996795556505021"/>
        </patternFill>
      </fill>
    </dxf>
    <dxf>
      <fill>
        <patternFill>
          <bgColor theme="0" tint="-0.14996795556505021"/>
        </patternFill>
      </fill>
      <border>
        <right/>
        <vertical/>
        <horizontal/>
      </border>
    </dxf>
    <dxf>
      <font>
        <color theme="0" tint="-0.14996795556505021"/>
      </font>
      <border>
        <left/>
        <right/>
        <vertical/>
        <horizontal/>
      </border>
    </dxf>
    <dxf>
      <fill>
        <patternFill>
          <bgColor theme="0" tint="-0.14996795556505021"/>
        </patternFill>
      </fill>
    </dxf>
    <dxf>
      <fill>
        <patternFill>
          <bgColor theme="0" tint="-0.14996795556505021"/>
        </patternFill>
      </fill>
    </dxf>
    <dxf>
      <fill>
        <patternFill>
          <bgColor theme="0" tint="-0.14996795556505021"/>
        </patternFill>
      </fill>
      <border>
        <left/>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border>
        <right/>
        <vertical/>
        <horizontal/>
      </border>
    </dxf>
    <dxf>
      <fill>
        <patternFill>
          <bgColor theme="0" tint="-0.14996795556505021"/>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ont>
        <color theme="0" tint="-0.14996795556505021"/>
      </font>
      <fill>
        <patternFill>
          <bgColor theme="0" tint="-0.14996795556505021"/>
        </patternFill>
      </fill>
      <border>
        <right/>
        <vertical/>
        <horizontal/>
      </border>
    </dxf>
    <dxf>
      <font>
        <color auto="1"/>
      </font>
      <fill>
        <patternFill>
          <bgColor rgb="FFAEFFBD"/>
        </patternFill>
      </fill>
    </dxf>
    <dxf>
      <font>
        <color auto="1"/>
      </font>
      <fill>
        <patternFill>
          <bgColor rgb="FFA7F1FF"/>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color rgb="FF00B050"/>
      </font>
    </dxf>
  </dxfs>
  <tableStyles count="1" defaultTableStyle="TableStyleMedium2" defaultPivotStyle="PivotStyleLight16">
    <tableStyle name="Invisible" pivot="0" table="0" count="0" xr9:uid="{DFAD9928-8F50-44B7-B0D0-DDF147ABB2FA}"/>
  </tableStyles>
  <colors>
    <mruColors>
      <color rgb="FFFFFFCC"/>
      <color rgb="FFCCCCFF"/>
      <color rgb="FFCCECFF"/>
      <color rgb="FF56A5EC"/>
      <color rgb="FF66CCFF"/>
      <color rgb="FF99CCFF"/>
      <color rgb="FFEBF4FA"/>
      <color rgb="FF95B9C7"/>
      <color rgb="FF3090C7"/>
      <color rgb="FF3B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38CDAB12-C312-4F3E-B0BF-ED2E5EAEB97E}"/>
            </a:ext>
          </a:extLst>
        </xdr:cNvPr>
        <xdr:cNvSpPr txBox="1"/>
      </xdr:nvSpPr>
      <xdr:spPr>
        <a:xfrm>
          <a:off x="6441510" y="231060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4" name="テキスト ボックス 3">
          <a:extLst>
            <a:ext uri="{FF2B5EF4-FFF2-40B4-BE49-F238E27FC236}">
              <a16:creationId xmlns:a16="http://schemas.microsoft.com/office/drawing/2014/main" id="{DA11AB28-7F7C-415B-BA9E-BB081B178CA0}"/>
            </a:ext>
          </a:extLst>
        </xdr:cNvPr>
        <xdr:cNvSpPr txBox="1"/>
      </xdr:nvSpPr>
      <xdr:spPr>
        <a:xfrm>
          <a:off x="9955364" y="386953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5" name="テキスト ボックス 4">
          <a:extLst>
            <a:ext uri="{FF2B5EF4-FFF2-40B4-BE49-F238E27FC236}">
              <a16:creationId xmlns:a16="http://schemas.microsoft.com/office/drawing/2014/main" id="{08191889-D171-41A5-93E4-871BC0A9A920}"/>
            </a:ext>
          </a:extLst>
        </xdr:cNvPr>
        <xdr:cNvSpPr txBox="1"/>
      </xdr:nvSpPr>
      <xdr:spPr>
        <a:xfrm>
          <a:off x="9931552" y="4506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6" name="テキスト ボックス 5">
          <a:extLst>
            <a:ext uri="{FF2B5EF4-FFF2-40B4-BE49-F238E27FC236}">
              <a16:creationId xmlns:a16="http://schemas.microsoft.com/office/drawing/2014/main" id="{989D9C29-7DCF-4A08-985A-56D63F8DFB57}"/>
            </a:ext>
          </a:extLst>
        </xdr:cNvPr>
        <xdr:cNvSpPr txBox="1"/>
      </xdr:nvSpPr>
      <xdr:spPr>
        <a:xfrm>
          <a:off x="9931552" y="45926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7" name="テキスト ボックス 6">
          <a:extLst>
            <a:ext uri="{FF2B5EF4-FFF2-40B4-BE49-F238E27FC236}">
              <a16:creationId xmlns:a16="http://schemas.microsoft.com/office/drawing/2014/main" id="{679C6F92-2DD9-48C1-B8EF-B62D47C37E70}"/>
            </a:ext>
          </a:extLst>
        </xdr:cNvPr>
        <xdr:cNvSpPr txBox="1"/>
      </xdr:nvSpPr>
      <xdr:spPr>
        <a:xfrm>
          <a:off x="9939489" y="4647406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8" name="テキスト ボックス 7">
          <a:extLst>
            <a:ext uri="{FF2B5EF4-FFF2-40B4-BE49-F238E27FC236}">
              <a16:creationId xmlns:a16="http://schemas.microsoft.com/office/drawing/2014/main" id="{41E56D04-8D77-4D26-8275-7B709E96DAAE}"/>
            </a:ext>
          </a:extLst>
        </xdr:cNvPr>
        <xdr:cNvSpPr txBox="1"/>
      </xdr:nvSpPr>
      <xdr:spPr>
        <a:xfrm>
          <a:off x="9947427" y="4887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9" name="テキスト ボックス 8">
          <a:extLst>
            <a:ext uri="{FF2B5EF4-FFF2-40B4-BE49-F238E27FC236}">
              <a16:creationId xmlns:a16="http://schemas.microsoft.com/office/drawing/2014/main" id="{60BD5202-5277-4C1C-8DA4-EFF16A662594}"/>
            </a:ext>
          </a:extLst>
        </xdr:cNvPr>
        <xdr:cNvSpPr txBox="1"/>
      </xdr:nvSpPr>
      <xdr:spPr>
        <a:xfrm>
          <a:off x="9931552" y="513794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10" name="テキスト ボックス 9">
          <a:extLst>
            <a:ext uri="{FF2B5EF4-FFF2-40B4-BE49-F238E27FC236}">
              <a16:creationId xmlns:a16="http://schemas.microsoft.com/office/drawing/2014/main" id="{E72C72A7-31EA-4816-8747-C7043928D809}"/>
            </a:ext>
          </a:extLst>
        </xdr:cNvPr>
        <xdr:cNvSpPr txBox="1"/>
      </xdr:nvSpPr>
      <xdr:spPr>
        <a:xfrm>
          <a:off x="9947427" y="61031439"/>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2" name="テキスト ボックス 11">
          <a:extLst>
            <a:ext uri="{FF2B5EF4-FFF2-40B4-BE49-F238E27FC236}">
              <a16:creationId xmlns:a16="http://schemas.microsoft.com/office/drawing/2014/main" id="{F697D137-7BFE-4543-9D43-C59FBAC0E08A}"/>
            </a:ext>
          </a:extLst>
        </xdr:cNvPr>
        <xdr:cNvSpPr txBox="1"/>
      </xdr:nvSpPr>
      <xdr:spPr>
        <a:xfrm>
          <a:off x="9953625" y="31757938"/>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A29BBA0C-8586-4BBB-832B-277934C18ADF}"/>
            </a:ext>
          </a:extLst>
        </xdr:cNvPr>
        <xdr:cNvSpPr txBox="1"/>
      </xdr:nvSpPr>
      <xdr:spPr>
        <a:xfrm>
          <a:off x="6960622" y="231822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3" name="テキスト ボックス 2">
          <a:extLst>
            <a:ext uri="{FF2B5EF4-FFF2-40B4-BE49-F238E27FC236}">
              <a16:creationId xmlns:a16="http://schemas.microsoft.com/office/drawing/2014/main" id="{983591F3-11B6-4B95-A690-AAD8CC3330A4}"/>
            </a:ext>
          </a:extLst>
        </xdr:cNvPr>
        <xdr:cNvSpPr txBox="1"/>
      </xdr:nvSpPr>
      <xdr:spPr>
        <a:xfrm>
          <a:off x="10798326" y="3877468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4" name="テキスト ボックス 3">
          <a:extLst>
            <a:ext uri="{FF2B5EF4-FFF2-40B4-BE49-F238E27FC236}">
              <a16:creationId xmlns:a16="http://schemas.microsoft.com/office/drawing/2014/main" id="{3FFA8A7E-3B6F-44B7-80D4-F13564CF04CB}"/>
            </a:ext>
          </a:extLst>
        </xdr:cNvPr>
        <xdr:cNvSpPr txBox="1"/>
      </xdr:nvSpPr>
      <xdr:spPr>
        <a:xfrm>
          <a:off x="10774514" y="451215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5" name="テキスト ボックス 4">
          <a:extLst>
            <a:ext uri="{FF2B5EF4-FFF2-40B4-BE49-F238E27FC236}">
              <a16:creationId xmlns:a16="http://schemas.microsoft.com/office/drawing/2014/main" id="{2909F2FF-E29B-486F-8D1E-B15ACA6BCBDD}"/>
            </a:ext>
          </a:extLst>
        </xdr:cNvPr>
        <xdr:cNvSpPr txBox="1"/>
      </xdr:nvSpPr>
      <xdr:spPr>
        <a:xfrm>
          <a:off x="10774514" y="459771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6" name="テキスト ボックス 5">
          <a:extLst>
            <a:ext uri="{FF2B5EF4-FFF2-40B4-BE49-F238E27FC236}">
              <a16:creationId xmlns:a16="http://schemas.microsoft.com/office/drawing/2014/main" id="{8A8CDE75-3600-4D6B-852B-23309987386C}"/>
            </a:ext>
          </a:extLst>
        </xdr:cNvPr>
        <xdr:cNvSpPr txBox="1"/>
      </xdr:nvSpPr>
      <xdr:spPr>
        <a:xfrm>
          <a:off x="10782451" y="465280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7" name="テキスト ボックス 6">
          <a:extLst>
            <a:ext uri="{FF2B5EF4-FFF2-40B4-BE49-F238E27FC236}">
              <a16:creationId xmlns:a16="http://schemas.microsoft.com/office/drawing/2014/main" id="{82CA0C14-0279-4601-9EE4-40671AB239AF}"/>
            </a:ext>
          </a:extLst>
        </xdr:cNvPr>
        <xdr:cNvSpPr txBox="1"/>
      </xdr:nvSpPr>
      <xdr:spPr>
        <a:xfrm>
          <a:off x="10790389" y="489172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8" name="テキスト ボックス 7">
          <a:extLst>
            <a:ext uri="{FF2B5EF4-FFF2-40B4-BE49-F238E27FC236}">
              <a16:creationId xmlns:a16="http://schemas.microsoft.com/office/drawing/2014/main" id="{86C81A1C-FFB9-4145-B1AF-32EB17ED2BC0}"/>
            </a:ext>
          </a:extLst>
        </xdr:cNvPr>
        <xdr:cNvSpPr txBox="1"/>
      </xdr:nvSpPr>
      <xdr:spPr>
        <a:xfrm>
          <a:off x="10774514" y="514048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9" name="テキスト ボックス 8">
          <a:extLst>
            <a:ext uri="{FF2B5EF4-FFF2-40B4-BE49-F238E27FC236}">
              <a16:creationId xmlns:a16="http://schemas.microsoft.com/office/drawing/2014/main" id="{77E13B9D-0C9B-41AA-ACBE-EC00B2A1F3B8}"/>
            </a:ext>
          </a:extLst>
        </xdr:cNvPr>
        <xdr:cNvSpPr txBox="1"/>
      </xdr:nvSpPr>
      <xdr:spPr>
        <a:xfrm>
          <a:off x="10790389" y="61039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0" name="テキスト ボックス 9">
          <a:extLst>
            <a:ext uri="{FF2B5EF4-FFF2-40B4-BE49-F238E27FC236}">
              <a16:creationId xmlns:a16="http://schemas.microsoft.com/office/drawing/2014/main" id="{E87F77D4-9F2C-4B2D-A0F7-DE6807E05E43}"/>
            </a:ext>
          </a:extLst>
        </xdr:cNvPr>
        <xdr:cNvSpPr txBox="1"/>
      </xdr:nvSpPr>
      <xdr:spPr>
        <a:xfrm>
          <a:off x="10796587" y="318484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3</xdr:col>
      <xdr:colOff>166687</xdr:colOff>
      <xdr:row>7</xdr:row>
      <xdr:rowOff>166687</xdr:rowOff>
    </xdr:from>
    <xdr:ext cx="7840609" cy="3409908"/>
    <xdr:sp macro="" textlink="">
      <xdr:nvSpPr>
        <xdr:cNvPr id="11" name="テキスト ボックス 10">
          <a:extLst>
            <a:ext uri="{FF2B5EF4-FFF2-40B4-BE49-F238E27FC236}">
              <a16:creationId xmlns:a16="http://schemas.microsoft.com/office/drawing/2014/main" id="{44347A5D-79BF-453A-83F7-A3701E566ACF}"/>
            </a:ext>
          </a:extLst>
        </xdr:cNvPr>
        <xdr:cNvSpPr txBox="1"/>
      </xdr:nvSpPr>
      <xdr:spPr>
        <a:xfrm>
          <a:off x="2297906" y="2547937"/>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1152525</xdr:colOff>
      <xdr:row>30</xdr:row>
      <xdr:rowOff>271462</xdr:rowOff>
    </xdr:from>
    <xdr:ext cx="7840609" cy="3409908"/>
    <xdr:sp macro="" textlink="">
      <xdr:nvSpPr>
        <xdr:cNvPr id="12" name="テキスト ボックス 11">
          <a:extLst>
            <a:ext uri="{FF2B5EF4-FFF2-40B4-BE49-F238E27FC236}">
              <a16:creationId xmlns:a16="http://schemas.microsoft.com/office/drawing/2014/main" id="{3D913691-7B8F-4E7B-BEE1-90582C21B8E5}"/>
            </a:ext>
          </a:extLst>
        </xdr:cNvPr>
        <xdr:cNvSpPr txBox="1"/>
      </xdr:nvSpPr>
      <xdr:spPr>
        <a:xfrm>
          <a:off x="1950244" y="20321587"/>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1126331</xdr:colOff>
      <xdr:row>59</xdr:row>
      <xdr:rowOff>19050</xdr:rowOff>
    </xdr:from>
    <xdr:ext cx="7840609" cy="3409908"/>
    <xdr:sp macro="" textlink="">
      <xdr:nvSpPr>
        <xdr:cNvPr id="13" name="テキスト ボックス 12">
          <a:extLst>
            <a:ext uri="{FF2B5EF4-FFF2-40B4-BE49-F238E27FC236}">
              <a16:creationId xmlns:a16="http://schemas.microsoft.com/office/drawing/2014/main" id="{D0EE1356-530B-4621-B444-9D9AB3CF8D40}"/>
            </a:ext>
          </a:extLst>
        </xdr:cNvPr>
        <xdr:cNvSpPr txBox="1"/>
      </xdr:nvSpPr>
      <xdr:spPr>
        <a:xfrm>
          <a:off x="1924050" y="39119175"/>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183356</xdr:colOff>
      <xdr:row>82</xdr:row>
      <xdr:rowOff>1088231</xdr:rowOff>
    </xdr:from>
    <xdr:ext cx="7840609" cy="3409908"/>
    <xdr:sp macro="" textlink="">
      <xdr:nvSpPr>
        <xdr:cNvPr id="14" name="テキスト ボックス 13">
          <a:extLst>
            <a:ext uri="{FF2B5EF4-FFF2-40B4-BE49-F238E27FC236}">
              <a16:creationId xmlns:a16="http://schemas.microsoft.com/office/drawing/2014/main" id="{9309B712-DA6F-4CCA-BF1C-BA846345AB1D}"/>
            </a:ext>
          </a:extLst>
        </xdr:cNvPr>
        <xdr:cNvSpPr txBox="1"/>
      </xdr:nvSpPr>
      <xdr:spPr>
        <a:xfrm>
          <a:off x="2314575" y="56285606"/>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44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CB26-8F28-4414-BD60-CFFDE52473F1}">
  <sheetPr codeName="Sheet1">
    <tabColor theme="6" tint="0.39997558519241921"/>
    <pageSetUpPr fitToPage="1"/>
  </sheetPr>
  <dimension ref="A1:AQ209"/>
  <sheetViews>
    <sheetView tabSelected="1" view="pageBreakPreview" zoomScale="80" zoomScaleNormal="80" zoomScaleSheetLayoutView="80" zoomScalePageLayoutView="90" workbookViewId="0">
      <selection activeCell="E15" sqref="E15:K15"/>
    </sheetView>
  </sheetViews>
  <sheetFormatPr defaultColWidth="9" defaultRowHeight="17.25" x14ac:dyDescent="0.15"/>
  <cols>
    <col min="1" max="1" width="2.5" style="4" customWidth="1"/>
    <col min="2" max="2" width="8.125" style="4" customWidth="1"/>
    <col min="3" max="3" width="17.5" style="4" customWidth="1"/>
    <col min="4" max="4" width="19" style="4" customWidth="1"/>
    <col min="5" max="10" width="16.5" style="4" customWidth="1"/>
    <col min="11" max="11" width="15.125" style="4" customWidth="1"/>
    <col min="12" max="12" width="6.5" style="19" customWidth="1"/>
    <col min="13" max="19" width="9.5" style="4" customWidth="1"/>
    <col min="20" max="20" width="11.5" style="4" customWidth="1"/>
    <col min="21" max="25" width="2.5" style="4" customWidth="1"/>
    <col min="26" max="16384" width="9" style="4"/>
  </cols>
  <sheetData>
    <row r="1" spans="2:28" ht="87" customHeight="1" x14ac:dyDescent="0.15">
      <c r="B1" s="68" t="str">
        <f>IF(nYoushiki=1,"新規申請",IF(nYoushiki=2,"新規申請以外",""))</f>
        <v>新規申請</v>
      </c>
      <c r="C1" s="62"/>
      <c r="D1" s="416" t="s">
        <v>0</v>
      </c>
      <c r="E1" s="417"/>
      <c r="F1" s="417"/>
      <c r="G1" s="417"/>
      <c r="H1" s="417"/>
      <c r="I1" s="417"/>
      <c r="J1" s="418" t="s">
        <v>1</v>
      </c>
      <c r="K1" s="418"/>
      <c r="L1" s="23"/>
      <c r="M1" s="412" t="s">
        <v>2</v>
      </c>
      <c r="N1" s="413"/>
      <c r="O1" s="413"/>
      <c r="P1" s="413"/>
      <c r="Q1" s="413"/>
      <c r="R1" s="413"/>
      <c r="S1" s="413"/>
      <c r="T1" s="413"/>
    </row>
    <row r="2" spans="2:28" ht="16.149999999999999" customHeight="1" x14ac:dyDescent="0.15">
      <c r="B2" s="62"/>
      <c r="C2" s="62"/>
      <c r="D2" s="417"/>
      <c r="E2" s="417"/>
      <c r="F2" s="417"/>
      <c r="G2" s="417"/>
      <c r="H2" s="417"/>
      <c r="I2" s="417"/>
      <c r="J2" s="62"/>
      <c r="K2" s="62"/>
      <c r="L2" s="24" t="str">
        <f>IF(M2="","","&lt;--")</f>
        <v/>
      </c>
      <c r="M2" s="25"/>
      <c r="N2" s="25"/>
      <c r="O2" s="25"/>
      <c r="P2" s="25"/>
      <c r="Q2" s="25"/>
      <c r="R2" s="25"/>
      <c r="S2" s="25"/>
      <c r="T2" s="25"/>
    </row>
    <row r="3" spans="2:28" x14ac:dyDescent="0.15">
      <c r="B3" s="71" t="s">
        <v>212</v>
      </c>
      <c r="C3" s="72"/>
      <c r="D3" s="72"/>
      <c r="E3" s="72"/>
      <c r="F3" s="73"/>
      <c r="G3" s="62"/>
      <c r="H3" s="62"/>
      <c r="I3" s="62"/>
      <c r="J3" s="62"/>
      <c r="K3" s="62"/>
      <c r="L3" s="23" t="s">
        <v>3</v>
      </c>
      <c r="M3" s="74" t="s">
        <v>4</v>
      </c>
      <c r="N3" s="75"/>
      <c r="O3" s="75"/>
      <c r="P3" s="75"/>
      <c r="Q3" s="75"/>
      <c r="R3" s="75"/>
      <c r="S3" s="75"/>
      <c r="T3" s="75"/>
    </row>
    <row r="4" spans="2:28" x14ac:dyDescent="0.15">
      <c r="B4" s="62"/>
      <c r="C4" s="62"/>
      <c r="D4" s="62"/>
      <c r="E4" s="62"/>
      <c r="F4" s="62"/>
      <c r="G4" s="62"/>
      <c r="H4" s="62"/>
      <c r="I4" s="62"/>
      <c r="J4" s="62"/>
      <c r="K4" s="63"/>
      <c r="L4" s="23"/>
      <c r="M4" s="26"/>
      <c r="N4" s="26"/>
      <c r="O4" s="26"/>
      <c r="P4" s="26"/>
      <c r="Q4" s="26"/>
      <c r="R4" s="26"/>
      <c r="S4" s="26"/>
      <c r="T4" s="26"/>
    </row>
    <row r="5" spans="2:28" ht="17.25" customHeight="1" x14ac:dyDescent="0.15">
      <c r="B5" s="419" t="str">
        <f>IF(nKenShu=2,"―",IF(nKenShu=5,"NICT 受付・確認","計画確認"))</f>
        <v>―</v>
      </c>
      <c r="C5" s="419"/>
      <c r="D5" s="419"/>
      <c r="E5" s="420" t="str">
        <f>IF(nKenShu=2,"―",IF(nKenShu=5,"研究所長等","取扱責任者　　(研究所長等)"))</f>
        <v>―</v>
      </c>
      <c r="F5" s="50" t="str">
        <f>IF(nKenShu=2,"―","氏名")</f>
        <v>―</v>
      </c>
      <c r="G5" s="422" t="str">
        <f>IF(nKenShu=2,"","○○　○○ ")</f>
        <v/>
      </c>
      <c r="H5" s="422"/>
      <c r="I5" s="422"/>
      <c r="J5" s="422"/>
      <c r="K5" s="422"/>
      <c r="L5" s="45" t="s">
        <v>3</v>
      </c>
      <c r="M5" s="380" t="str">
        <f>IF(nKenShu=2,"記載は不要です。",IF(nKenShu=5,"NICTにて記載します。","チェックリスト提出ごとに確認・承認が必要です。"))</f>
        <v>記載は不要です。</v>
      </c>
      <c r="N5" s="380"/>
      <c r="O5" s="380"/>
      <c r="P5" s="380"/>
      <c r="Q5" s="380"/>
      <c r="R5" s="380"/>
      <c r="S5" s="380"/>
      <c r="T5" s="380"/>
    </row>
    <row r="6" spans="2:28" x14ac:dyDescent="0.15">
      <c r="B6" s="419"/>
      <c r="C6" s="419"/>
      <c r="D6" s="419"/>
      <c r="E6" s="421"/>
      <c r="F6" s="51" t="str">
        <f>IF(nKenShu=2,"―","確認日（年月日）")</f>
        <v>―</v>
      </c>
      <c r="G6" s="379" t="str">
        <f>IF(nKenShu=2,"","○○○○年○○月○○日")</f>
        <v/>
      </c>
      <c r="H6" s="379"/>
      <c r="I6" s="379"/>
      <c r="J6" s="379"/>
      <c r="K6" s="379"/>
      <c r="L6" s="45" t="s">
        <v>3</v>
      </c>
      <c r="M6" s="380" t="str">
        <f>IF(nKenShu=2,"記載は不要です。",IF(nKenShu=5,"NICTにて記載します。","チェックリスト提出ごとに確認・承認が必要です。"))</f>
        <v>記載は不要です。</v>
      </c>
      <c r="N6" s="380"/>
      <c r="O6" s="380"/>
      <c r="P6" s="380"/>
      <c r="Q6" s="380"/>
      <c r="R6" s="380"/>
      <c r="S6" s="380"/>
      <c r="T6" s="380"/>
    </row>
    <row r="7" spans="2:28" x14ac:dyDescent="0.15">
      <c r="B7" s="419"/>
      <c r="C7" s="419"/>
      <c r="D7" s="419"/>
      <c r="E7" s="420" t="str">
        <f>IF(nKenShu=2,"―",IF(nKenShu=5,"研究室長等","取扱管理者　（研究室長）"))</f>
        <v>―</v>
      </c>
      <c r="F7" s="50" t="str">
        <f>IF(nKenShu=2,"―","氏名")</f>
        <v>―</v>
      </c>
      <c r="G7" s="436" t="str">
        <f>IF(nKenShu=2,"","○○　○○ ")</f>
        <v/>
      </c>
      <c r="H7" s="436"/>
      <c r="I7" s="436"/>
      <c r="J7" s="436"/>
      <c r="K7" s="436"/>
      <c r="L7" s="45" t="s">
        <v>3</v>
      </c>
      <c r="M7" s="380" t="str">
        <f>IF(nKenShu=2,"記載は不要です。",IF(nKenShu=5,"NICTにて記載します。","チェックリスト提出ごとに確認・承認が必要です。"))</f>
        <v>記載は不要です。</v>
      </c>
      <c r="N7" s="380"/>
      <c r="O7" s="380"/>
      <c r="P7" s="380"/>
      <c r="Q7" s="380"/>
      <c r="R7" s="380"/>
      <c r="S7" s="380"/>
      <c r="T7" s="380"/>
    </row>
    <row r="8" spans="2:28" x14ac:dyDescent="0.15">
      <c r="B8" s="419"/>
      <c r="C8" s="419"/>
      <c r="D8" s="419"/>
      <c r="E8" s="421"/>
      <c r="F8" s="51" t="str">
        <f>IF(nKenShu=2,"―","確認日（年月日）")</f>
        <v>―</v>
      </c>
      <c r="G8" s="379" t="str">
        <f>IF(nKenShu=2,"","○○○○年○○月○○日")</f>
        <v/>
      </c>
      <c r="H8" s="379"/>
      <c r="I8" s="379"/>
      <c r="J8" s="379"/>
      <c r="K8" s="379"/>
      <c r="L8" s="45" t="s">
        <v>3</v>
      </c>
      <c r="M8" s="380" t="str">
        <f>IF(nKenShu=2,"記載は不要です。",IF(nKenShu=5,"NICTにて記載します。","チェックリスト提出ごとに確認・承認が必要です。"))</f>
        <v>記載は不要です。</v>
      </c>
      <c r="N8" s="380"/>
      <c r="O8" s="380"/>
      <c r="P8" s="380"/>
      <c r="Q8" s="380"/>
      <c r="R8" s="380"/>
      <c r="S8" s="380"/>
      <c r="T8" s="380"/>
    </row>
    <row r="9" spans="2:28" ht="36.75" customHeight="1" x14ac:dyDescent="0.15">
      <c r="B9" s="423" t="s">
        <v>5</v>
      </c>
      <c r="C9" s="424"/>
      <c r="D9" s="425"/>
      <c r="E9" s="426"/>
      <c r="F9" s="427"/>
      <c r="G9" s="427"/>
      <c r="H9" s="427"/>
      <c r="I9" s="427"/>
      <c r="J9" s="427"/>
      <c r="K9" s="428"/>
      <c r="L9" s="27" t="str">
        <f>IF(M9="","","&lt;--")</f>
        <v>&lt;--</v>
      </c>
      <c r="M9" s="429" t="str">
        <f>IF(nKenShu=2,"記載は不要です（事務局が記載します）。",IF(nYoushiki=1,"記載は不要です。",IF(nYoushiki=2,comtKenKaiKadaiId0,"")))</f>
        <v>記載は不要です（事務局が記載します）。</v>
      </c>
      <c r="N9" s="429"/>
      <c r="O9" s="429"/>
      <c r="P9" s="429"/>
      <c r="Q9" s="429"/>
      <c r="R9" s="429"/>
      <c r="S9" s="429"/>
      <c r="T9" s="429"/>
    </row>
    <row r="10" spans="2:28" ht="53.25" customHeight="1" x14ac:dyDescent="0.15">
      <c r="B10" s="338" t="s">
        <v>6</v>
      </c>
      <c r="C10" s="339"/>
      <c r="D10" s="340"/>
      <c r="E10" s="340"/>
      <c r="F10" s="340"/>
      <c r="G10" s="340"/>
      <c r="H10" s="340"/>
      <c r="I10" s="340"/>
      <c r="J10" s="340"/>
      <c r="K10" s="341"/>
      <c r="L10" s="28"/>
      <c r="M10" s="429"/>
      <c r="N10" s="429"/>
      <c r="O10" s="429"/>
      <c r="P10" s="429"/>
      <c r="Q10" s="429"/>
      <c r="R10" s="429"/>
      <c r="S10" s="429"/>
      <c r="T10" s="429"/>
      <c r="AB10" s="46"/>
    </row>
    <row r="11" spans="2:28" ht="24" customHeight="1" x14ac:dyDescent="0.15">
      <c r="B11" s="430" t="s">
        <v>7</v>
      </c>
      <c r="C11" s="430"/>
      <c r="D11" s="430"/>
      <c r="E11" s="431" t="s">
        <v>8</v>
      </c>
      <c r="F11" s="432"/>
      <c r="G11" s="432"/>
      <c r="H11" s="433" t="str">
        <f>IF($E$11="","",$E$11)</f>
        <v>○○○○年○○月○○日</v>
      </c>
      <c r="I11" s="434"/>
      <c r="J11" s="434"/>
      <c r="K11" s="434"/>
      <c r="L11" s="45" t="s">
        <v>3</v>
      </c>
      <c r="M11" s="435" t="s">
        <v>9</v>
      </c>
      <c r="N11" s="435"/>
      <c r="O11" s="435"/>
      <c r="P11" s="435"/>
      <c r="Q11" s="435"/>
      <c r="R11" s="435"/>
      <c r="S11" s="435"/>
      <c r="T11" s="435"/>
    </row>
    <row r="12" spans="2:28" ht="27.75" customHeight="1" thickBot="1" x14ac:dyDescent="0.2">
      <c r="B12" s="62"/>
      <c r="C12" s="62"/>
      <c r="D12" s="62"/>
      <c r="E12" s="62"/>
      <c r="F12" s="62"/>
      <c r="G12" s="62"/>
      <c r="H12" s="62"/>
      <c r="I12" s="62"/>
      <c r="J12" s="62"/>
      <c r="K12" s="62"/>
      <c r="L12" s="29"/>
      <c r="M12" s="202"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02"/>
      <c r="O12" s="202"/>
      <c r="P12" s="202"/>
      <c r="Q12" s="202"/>
      <c r="R12" s="202"/>
      <c r="S12" s="202"/>
      <c r="T12" s="202"/>
    </row>
    <row r="13" spans="2:28" ht="60" customHeight="1" thickBot="1" x14ac:dyDescent="0.2">
      <c r="B13" s="395" t="str">
        <f>IF(nKenShu=5,"研究課題名
（研究プロジェクトテーマ名）",IF(nKenShu=4,"研究開発課題名
（共同研究契約書の研究題目）","研究開発課題名"))</f>
        <v>研究開発課題名</v>
      </c>
      <c r="C13" s="396"/>
      <c r="D13" s="397"/>
      <c r="E13" s="398"/>
      <c r="F13" s="399"/>
      <c r="G13" s="399"/>
      <c r="H13" s="399"/>
      <c r="I13" s="399"/>
      <c r="J13" s="399"/>
      <c r="K13" s="400"/>
      <c r="L13" s="45" t="str">
        <f>IF(M12="","","&lt;--")</f>
        <v>&lt;--</v>
      </c>
      <c r="M13" s="202"/>
      <c r="N13" s="202"/>
      <c r="O13" s="202"/>
      <c r="P13" s="202"/>
      <c r="Q13" s="202"/>
      <c r="R13" s="202"/>
      <c r="S13" s="202"/>
      <c r="T13" s="202"/>
    </row>
    <row r="14" spans="2:28" ht="34.15" customHeight="1" x14ac:dyDescent="0.15">
      <c r="B14" s="52" t="s">
        <v>10</v>
      </c>
      <c r="C14" s="53"/>
      <c r="D14" s="401" t="s">
        <v>11</v>
      </c>
      <c r="E14" s="402"/>
      <c r="F14" s="402"/>
      <c r="G14" s="402"/>
      <c r="H14" s="402"/>
      <c r="I14" s="402"/>
      <c r="J14" s="402"/>
      <c r="K14" s="403"/>
      <c r="L14" s="23" t="s">
        <v>3</v>
      </c>
      <c r="M14" s="74" t="s">
        <v>12</v>
      </c>
      <c r="N14" s="75"/>
      <c r="O14" s="75"/>
      <c r="P14" s="75"/>
      <c r="Q14" s="75"/>
      <c r="R14" s="75"/>
      <c r="S14" s="75"/>
      <c r="T14" s="75"/>
    </row>
    <row r="15" spans="2:28" ht="27" customHeight="1" x14ac:dyDescent="0.15">
      <c r="B15" s="40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05"/>
      <c r="D15" s="406"/>
      <c r="E15" s="407"/>
      <c r="F15" s="408"/>
      <c r="G15" s="408"/>
      <c r="H15" s="408"/>
      <c r="I15" s="408"/>
      <c r="J15" s="408"/>
      <c r="K15" s="409"/>
      <c r="L15" s="45" t="str">
        <f>IF(M15="","","&lt;--")</f>
        <v>&lt;--</v>
      </c>
      <c r="M15" s="327" t="str">
        <f>IF(nYoushiki=0,comtKenCountParty3,IF(nKenShu=1,comtKenCountParty0,IF(nKenShu=2,IF(nYoushiki=1,comtKenCountParty1,IF(nYoushiki=2,comtKenCountParty2,"")),"")))</f>
        <v>提案者（代表提案者、共同提案者）の研究機関名をすべて記載してください。</v>
      </c>
      <c r="N15" s="327"/>
      <c r="O15" s="327"/>
      <c r="P15" s="327"/>
      <c r="Q15" s="327"/>
      <c r="R15" s="327"/>
      <c r="S15" s="327"/>
      <c r="T15" s="327"/>
    </row>
    <row r="16" spans="2:28" ht="24" customHeight="1" x14ac:dyDescent="0.15">
      <c r="B16" s="381" t="s">
        <v>13</v>
      </c>
      <c r="C16" s="382"/>
      <c r="D16" s="383"/>
      <c r="E16" s="54" t="s">
        <v>14</v>
      </c>
      <c r="F16" s="387" t="s">
        <v>15</v>
      </c>
      <c r="G16" s="388"/>
      <c r="H16" s="389" t="str">
        <f>IF($F$16="","",$F$16)</f>
        <v>○○○○年○○月○○日</v>
      </c>
      <c r="I16" s="389"/>
      <c r="J16" s="389"/>
      <c r="K16" s="201"/>
      <c r="L16" s="334" t="str">
        <f>IF(M16="","","&lt;--")</f>
        <v>&lt;--</v>
      </c>
      <c r="M16" s="202"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202"/>
      <c r="O16" s="202"/>
      <c r="P16" s="202"/>
      <c r="Q16" s="202"/>
      <c r="R16" s="202"/>
      <c r="S16" s="202"/>
      <c r="T16" s="202"/>
    </row>
    <row r="17" spans="2:22" ht="24" customHeight="1" x14ac:dyDescent="0.15">
      <c r="B17" s="384"/>
      <c r="C17" s="385"/>
      <c r="D17" s="386"/>
      <c r="E17" s="54" t="s">
        <v>16</v>
      </c>
      <c r="F17" s="391" t="s">
        <v>8</v>
      </c>
      <c r="G17" s="392"/>
      <c r="H17" s="393" t="str">
        <f>IF($F$17="","",$F$17)</f>
        <v>○○○○年○○月○○日</v>
      </c>
      <c r="I17" s="393"/>
      <c r="J17" s="393"/>
      <c r="K17" s="394"/>
      <c r="L17" s="390"/>
      <c r="M17" s="202"/>
      <c r="N17" s="202"/>
      <c r="O17" s="202"/>
      <c r="P17" s="202"/>
      <c r="Q17" s="202"/>
      <c r="R17" s="202"/>
      <c r="S17" s="202"/>
      <c r="T17" s="202"/>
    </row>
    <row r="18" spans="2:22" ht="51" customHeight="1" x14ac:dyDescent="0.15">
      <c r="B18" s="357" t="s">
        <v>17</v>
      </c>
      <c r="C18" s="370"/>
      <c r="D18" s="55" t="s">
        <v>18</v>
      </c>
      <c r="E18" s="229"/>
      <c r="F18" s="280"/>
      <c r="G18" s="280"/>
      <c r="H18" s="280"/>
      <c r="I18" s="280"/>
      <c r="J18" s="280"/>
      <c r="K18" s="281"/>
      <c r="L18" s="334" t="str">
        <f>IF(M18="","","&lt;--")</f>
        <v/>
      </c>
      <c r="M18" s="202" t="str">
        <f>IF(nKenShu=3,comtToriTantou1,IF(nKenShu=5,comtToriTantou2,""))</f>
        <v/>
      </c>
      <c r="N18" s="202"/>
      <c r="O18" s="202"/>
      <c r="P18" s="202"/>
      <c r="Q18" s="202"/>
      <c r="R18" s="202"/>
      <c r="S18" s="202"/>
      <c r="T18" s="202"/>
    </row>
    <row r="19" spans="2:22" ht="24" customHeight="1" x14ac:dyDescent="0.15">
      <c r="B19" s="359"/>
      <c r="C19" s="371"/>
      <c r="D19" s="55" t="s">
        <v>19</v>
      </c>
      <c r="E19" s="373"/>
      <c r="F19" s="374"/>
      <c r="G19" s="374"/>
      <c r="H19" s="374"/>
      <c r="I19" s="374"/>
      <c r="J19" s="374"/>
      <c r="K19" s="375"/>
      <c r="L19" s="334"/>
      <c r="M19" s="202"/>
      <c r="N19" s="202"/>
      <c r="O19" s="202"/>
      <c r="P19" s="202"/>
      <c r="Q19" s="202"/>
      <c r="R19" s="202"/>
      <c r="S19" s="202"/>
      <c r="T19" s="202"/>
    </row>
    <row r="20" spans="2:22" ht="24" customHeight="1" x14ac:dyDescent="0.15">
      <c r="B20" s="351"/>
      <c r="C20" s="372"/>
      <c r="D20" s="55" t="s">
        <v>20</v>
      </c>
      <c r="E20" s="376"/>
      <c r="F20" s="377"/>
      <c r="G20" s="377"/>
      <c r="H20" s="377"/>
      <c r="I20" s="377"/>
      <c r="J20" s="377"/>
      <c r="K20" s="378"/>
      <c r="L20" s="334"/>
      <c r="M20" s="202"/>
      <c r="N20" s="202"/>
      <c r="O20" s="202"/>
      <c r="P20" s="202"/>
      <c r="Q20" s="202"/>
      <c r="R20" s="202"/>
      <c r="S20" s="202"/>
      <c r="T20" s="202"/>
    </row>
    <row r="21" spans="2:22" ht="90.75" customHeight="1" x14ac:dyDescent="0.15">
      <c r="B21" s="357" t="s">
        <v>21</v>
      </c>
      <c r="C21" s="358"/>
      <c r="D21" s="362" t="s">
        <v>22</v>
      </c>
      <c r="E21" s="364"/>
      <c r="F21" s="365"/>
      <c r="G21" s="365"/>
      <c r="H21" s="365"/>
      <c r="I21" s="365"/>
      <c r="J21" s="365"/>
      <c r="K21" s="366"/>
      <c r="L21" s="45"/>
      <c r="M21" s="43"/>
      <c r="N21" s="43"/>
      <c r="O21" s="43"/>
      <c r="P21" s="43"/>
      <c r="Q21" s="43"/>
      <c r="R21" s="43"/>
      <c r="S21" s="43"/>
      <c r="T21" s="43"/>
    </row>
    <row r="22" spans="2:22" ht="138" customHeight="1" x14ac:dyDescent="0.15">
      <c r="B22" s="359"/>
      <c r="C22" s="360"/>
      <c r="D22" s="363"/>
      <c r="E22" s="367"/>
      <c r="F22" s="368"/>
      <c r="G22" s="368"/>
      <c r="H22" s="368"/>
      <c r="I22" s="368"/>
      <c r="J22" s="368"/>
      <c r="K22" s="369"/>
      <c r="L22" s="27" t="str">
        <f>IF(M22="","","&lt;--")</f>
        <v>&lt;--</v>
      </c>
      <c r="M22" s="261" t="str">
        <f>IF(nKenShu=2,comtKenMokuteki0,IF(nKenShu=5,comtKenMokuteki1,""))</f>
        <v>委託研究計画書における研究概要文を流用いただいても結構です。</v>
      </c>
      <c r="N22" s="261"/>
      <c r="O22" s="261"/>
      <c r="P22" s="261"/>
      <c r="Q22" s="261"/>
      <c r="R22" s="261"/>
      <c r="S22" s="261"/>
      <c r="T22" s="261"/>
    </row>
    <row r="23" spans="2:22" ht="178.5" customHeight="1" x14ac:dyDescent="0.15">
      <c r="B23" s="351"/>
      <c r="C23" s="361"/>
      <c r="D23" s="56" t="s">
        <v>23</v>
      </c>
      <c r="E23" s="185"/>
      <c r="F23" s="186"/>
      <c r="G23" s="186"/>
      <c r="H23" s="186"/>
      <c r="I23" s="186"/>
      <c r="J23" s="186"/>
      <c r="K23" s="187"/>
      <c r="L23" s="45" t="s">
        <v>3</v>
      </c>
      <c r="M23" s="202"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02"/>
      <c r="O23" s="202"/>
      <c r="P23" s="202"/>
      <c r="Q23" s="202"/>
      <c r="R23" s="202"/>
      <c r="S23" s="202"/>
      <c r="T23" s="202"/>
    </row>
    <row r="24" spans="2:22" ht="27" customHeight="1" thickBot="1" x14ac:dyDescent="0.2">
      <c r="B24" s="64"/>
      <c r="C24" s="64"/>
      <c r="D24" s="65"/>
      <c r="E24" s="66"/>
      <c r="F24" s="66"/>
      <c r="G24" s="66"/>
      <c r="H24" s="66"/>
      <c r="I24" s="66"/>
      <c r="J24" s="66"/>
      <c r="K24" s="66"/>
      <c r="L24" s="23"/>
      <c r="M24" s="26"/>
      <c r="N24" s="26"/>
      <c r="O24" s="26"/>
      <c r="P24" s="26"/>
      <c r="Q24" s="26"/>
      <c r="R24" s="26"/>
      <c r="S24" s="26"/>
      <c r="T24" s="26"/>
    </row>
    <row r="25" spans="2:22" ht="124.9" customHeight="1" thickBot="1" x14ac:dyDescent="0.2">
      <c r="B25" s="345" t="s">
        <v>24</v>
      </c>
      <c r="C25" s="346"/>
      <c r="D25" s="347"/>
      <c r="E25" s="348"/>
      <c r="F25" s="349"/>
      <c r="G25" s="349"/>
      <c r="H25" s="349"/>
      <c r="I25" s="349"/>
      <c r="J25" s="349"/>
      <c r="K25" s="350"/>
      <c r="L25" s="45" t="s">
        <v>25</v>
      </c>
      <c r="M25" s="166" t="s">
        <v>26</v>
      </c>
      <c r="N25" s="166"/>
      <c r="O25" s="166"/>
      <c r="P25" s="166"/>
      <c r="Q25" s="166"/>
      <c r="R25" s="166"/>
      <c r="S25" s="166"/>
      <c r="T25" s="166"/>
    </row>
    <row r="26" spans="2:22" ht="79.900000000000006" customHeight="1" x14ac:dyDescent="0.15">
      <c r="B26" s="351" t="s">
        <v>27</v>
      </c>
      <c r="C26" s="352"/>
      <c r="D26" s="353"/>
      <c r="E26" s="354"/>
      <c r="F26" s="354"/>
      <c r="G26" s="355" t="s">
        <v>28</v>
      </c>
      <c r="H26" s="355"/>
      <c r="I26" s="355"/>
      <c r="J26" s="355"/>
      <c r="K26" s="356"/>
      <c r="L26" s="23"/>
      <c r="M26" s="26"/>
      <c r="N26" s="26"/>
      <c r="O26" s="26"/>
      <c r="P26" s="26"/>
      <c r="Q26" s="26"/>
      <c r="R26" s="26"/>
      <c r="S26" s="26"/>
      <c r="T26" s="26"/>
    </row>
    <row r="27" spans="2:22" ht="137.25" customHeight="1" x14ac:dyDescent="0.15">
      <c r="B27" s="223" t="s">
        <v>29</v>
      </c>
      <c r="C27" s="220"/>
      <c r="D27" s="224"/>
      <c r="E27" s="185"/>
      <c r="F27" s="186"/>
      <c r="G27" s="186"/>
      <c r="H27" s="186"/>
      <c r="I27" s="186"/>
      <c r="J27" s="186"/>
      <c r="K27" s="187"/>
      <c r="L27" s="45" t="s">
        <v>25</v>
      </c>
      <c r="M27" s="166" t="s">
        <v>30</v>
      </c>
      <c r="N27" s="166"/>
      <c r="O27" s="166"/>
      <c r="P27" s="166"/>
      <c r="Q27" s="166"/>
      <c r="R27" s="166"/>
      <c r="S27" s="166"/>
      <c r="T27" s="166"/>
    </row>
    <row r="28" spans="2:22" ht="133.5" customHeight="1" x14ac:dyDescent="0.15">
      <c r="B28" s="338" t="s">
        <v>31</v>
      </c>
      <c r="C28" s="339"/>
      <c r="D28" s="340"/>
      <c r="E28" s="340"/>
      <c r="F28" s="340"/>
      <c r="G28" s="340"/>
      <c r="H28" s="340"/>
      <c r="I28" s="340"/>
      <c r="J28" s="340"/>
      <c r="K28" s="341"/>
      <c r="L28" s="45"/>
      <c r="M28" s="342" t="s">
        <v>32</v>
      </c>
      <c r="N28" s="342"/>
      <c r="O28" s="342"/>
      <c r="P28" s="342"/>
      <c r="Q28" s="342"/>
      <c r="R28" s="342"/>
      <c r="S28" s="342"/>
      <c r="T28" s="342"/>
    </row>
    <row r="29" spans="2:22" ht="27" customHeight="1" x14ac:dyDescent="0.15">
      <c r="B29" s="67"/>
      <c r="C29" s="67"/>
      <c r="D29" s="67"/>
      <c r="E29" s="67"/>
      <c r="F29" s="67"/>
      <c r="G29" s="67"/>
      <c r="H29" s="67"/>
      <c r="I29" s="67"/>
      <c r="J29" s="67"/>
      <c r="K29" s="67"/>
      <c r="L29" s="23"/>
      <c r="M29" s="26"/>
      <c r="N29" s="26"/>
      <c r="O29" s="26"/>
      <c r="P29" s="26"/>
      <c r="Q29" s="26"/>
      <c r="R29" s="26"/>
      <c r="S29" s="26"/>
      <c r="T29" s="26"/>
    </row>
    <row r="30" spans="2:22" ht="27" customHeight="1" x14ac:dyDescent="0.15">
      <c r="B30" s="192" t="s">
        <v>33</v>
      </c>
      <c r="C30" s="343"/>
      <c r="D30" s="343"/>
      <c r="E30" s="343"/>
      <c r="F30" s="343"/>
      <c r="G30" s="343"/>
      <c r="H30" s="343"/>
      <c r="I30" s="343"/>
      <c r="J30" s="343"/>
      <c r="K30" s="344"/>
      <c r="L30" s="28"/>
      <c r="M30" s="30"/>
      <c r="N30" s="30"/>
      <c r="O30" s="30"/>
      <c r="P30" s="30"/>
      <c r="Q30" s="30"/>
      <c r="R30" s="30"/>
      <c r="S30" s="30"/>
      <c r="T30" s="30"/>
      <c r="U30" s="47"/>
      <c r="V30" s="48"/>
    </row>
    <row r="31" spans="2:22" ht="28.15" customHeight="1" x14ac:dyDescent="0.15">
      <c r="B31" s="328" t="s">
        <v>34</v>
      </c>
      <c r="C31" s="329"/>
      <c r="D31" s="332" t="s">
        <v>35</v>
      </c>
      <c r="E31" s="333"/>
      <c r="F31" s="333"/>
      <c r="G31" s="333"/>
      <c r="H31" s="333"/>
      <c r="I31" s="333"/>
      <c r="J31" s="57" t="str">
        <f>IF(LEFT(K31,1)="選","「○」か「―」を選択 →","")</f>
        <v>「○」か「―」を選択 →</v>
      </c>
      <c r="K31" s="1" t="s">
        <v>36</v>
      </c>
      <c r="L31" s="334" t="s">
        <v>25</v>
      </c>
      <c r="M31" s="335" t="s">
        <v>37</v>
      </c>
      <c r="N31" s="335"/>
      <c r="O31" s="335"/>
      <c r="P31" s="335"/>
      <c r="Q31" s="335"/>
      <c r="R31" s="335"/>
      <c r="S31" s="335"/>
      <c r="T31" s="335"/>
      <c r="U31" s="47"/>
      <c r="V31" s="48"/>
    </row>
    <row r="32" spans="2:22" ht="28.15" customHeight="1" x14ac:dyDescent="0.15">
      <c r="B32" s="330"/>
      <c r="C32" s="331"/>
      <c r="D32" s="332" t="s">
        <v>38</v>
      </c>
      <c r="E32" s="333"/>
      <c r="F32" s="333"/>
      <c r="G32" s="333"/>
      <c r="H32" s="333"/>
      <c r="I32" s="333"/>
      <c r="J32" s="57" t="str">
        <f>IF(LEFT(K32,1)="選","「○」か「―」を選択 →","")</f>
        <v>「○」か「―」を選択 →</v>
      </c>
      <c r="K32" s="1" t="s">
        <v>36</v>
      </c>
      <c r="L32" s="334"/>
      <c r="M32" s="335"/>
      <c r="N32" s="335"/>
      <c r="O32" s="335"/>
      <c r="P32" s="335"/>
      <c r="Q32" s="335"/>
      <c r="R32" s="335"/>
      <c r="S32" s="335"/>
      <c r="T32" s="335"/>
      <c r="U32" s="47"/>
      <c r="V32" s="48"/>
    </row>
    <row r="33" spans="2:22" ht="28.15" customHeight="1" x14ac:dyDescent="0.15">
      <c r="B33" s="330"/>
      <c r="C33" s="331"/>
      <c r="D33" s="332" t="s">
        <v>39</v>
      </c>
      <c r="E33" s="333"/>
      <c r="F33" s="333"/>
      <c r="G33" s="333"/>
      <c r="H33" s="333"/>
      <c r="I33" s="333"/>
      <c r="J33" s="57" t="str">
        <f>IF(LEFT(K33,1)="選","「○」か「―」を選択 →","")</f>
        <v>「○」か「―」を選択 →</v>
      </c>
      <c r="K33" s="1" t="s">
        <v>36</v>
      </c>
      <c r="L33" s="334"/>
      <c r="M33" s="335"/>
      <c r="N33" s="335"/>
      <c r="O33" s="335"/>
      <c r="P33" s="335"/>
      <c r="Q33" s="335"/>
      <c r="R33" s="335"/>
      <c r="S33" s="335"/>
      <c r="T33" s="335"/>
      <c r="U33" s="47"/>
      <c r="V33" s="48"/>
    </row>
    <row r="34" spans="2:22" ht="28.15" customHeight="1" x14ac:dyDescent="0.15">
      <c r="B34" s="336" t="str">
        <f>IF(AND(K31="―",K32="―",K33="―",K34="―"),"必ず１つは「○」を
選択してください","")</f>
        <v/>
      </c>
      <c r="C34" s="337"/>
      <c r="D34" s="332" t="s">
        <v>40</v>
      </c>
      <c r="E34" s="333"/>
      <c r="F34" s="333"/>
      <c r="G34" s="333"/>
      <c r="H34" s="333"/>
      <c r="I34" s="333"/>
      <c r="J34" s="57" t="str">
        <f>IF(LEFT(K34,1)="選","「○」か「―」を選択 →","")</f>
        <v>「○」か「―」を選択 →</v>
      </c>
      <c r="K34" s="1" t="s">
        <v>36</v>
      </c>
      <c r="L34" s="334"/>
      <c r="M34" s="335"/>
      <c r="N34" s="335"/>
      <c r="O34" s="335"/>
      <c r="P34" s="335"/>
      <c r="Q34" s="335"/>
      <c r="R34" s="335"/>
      <c r="S34" s="335"/>
      <c r="T34" s="335"/>
      <c r="U34" s="47"/>
      <c r="V34" s="48"/>
    </row>
    <row r="35" spans="2:22" ht="159" customHeight="1" x14ac:dyDescent="0.15">
      <c r="B35" s="159" t="s">
        <v>41</v>
      </c>
      <c r="C35" s="314"/>
      <c r="D35" s="161" t="s">
        <v>42</v>
      </c>
      <c r="E35" s="264"/>
      <c r="F35" s="264"/>
      <c r="G35" s="264"/>
      <c r="H35" s="2" t="s">
        <v>36</v>
      </c>
      <c r="I35" s="61" t="str">
        <f>IF(LEFT(H35,1)="３","取得方法を記載してください",IF(LEFT(H35,1)="×","詳細を記入してください",""))</f>
        <v/>
      </c>
      <c r="J35" s="324"/>
      <c r="K35" s="325"/>
      <c r="L35" s="45" t="s">
        <v>25</v>
      </c>
      <c r="M35" s="251"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51"/>
      <c r="O35" s="251"/>
      <c r="P35" s="251"/>
      <c r="Q35" s="251"/>
      <c r="R35" s="251"/>
      <c r="S35" s="251"/>
      <c r="T35" s="251"/>
      <c r="U35" s="47"/>
      <c r="V35" s="48"/>
    </row>
    <row r="36" spans="2:22" ht="56.1" customHeight="1" x14ac:dyDescent="0.15">
      <c r="B36" s="271" t="str">
        <f>IF(LEFT(K31,1)="選","",IF(K31="○","記載してください","記載は不要です"))</f>
        <v/>
      </c>
      <c r="C36" s="326"/>
      <c r="D36" s="161" t="s">
        <v>43</v>
      </c>
      <c r="E36" s="322"/>
      <c r="F36" s="248"/>
      <c r="G36" s="259"/>
      <c r="H36" s="259"/>
      <c r="I36" s="259"/>
      <c r="J36" s="259"/>
      <c r="K36" s="260"/>
      <c r="L36" s="45" t="str">
        <f>IF(M36="","","&lt;--")</f>
        <v>&lt;--</v>
      </c>
      <c r="M36" s="327" t="str">
        <f>IF(B36="記載は不要です","","取得予定時期の開始日は、リスク評価結果受領後となるようにしてください。
（記載例） 20○○年○月○日 ～ 20○○年○月○日
　　　　　　 リスク評価結果受領後 ～ 20○○年○月○日")</f>
        <v>取得予定時期の開始日は、リスク評価結果受領後となるようにしてください。
（記載例） 20○○年○月○日 ～ 20○○年○月○日
　　　　　　 リスク評価結果受領後 ～ 20○○年○月○日</v>
      </c>
      <c r="N36" s="327"/>
      <c r="O36" s="327"/>
      <c r="P36" s="327"/>
      <c r="Q36" s="327"/>
      <c r="R36" s="327"/>
      <c r="S36" s="327"/>
      <c r="T36" s="327"/>
      <c r="U36" s="47"/>
      <c r="V36" s="48"/>
    </row>
    <row r="37" spans="2:22" ht="90" customHeight="1" x14ac:dyDescent="0.15">
      <c r="B37" s="159" t="s">
        <v>44</v>
      </c>
      <c r="C37" s="160"/>
      <c r="D37" s="161" t="s">
        <v>45</v>
      </c>
      <c r="E37" s="162"/>
      <c r="F37" s="229"/>
      <c r="G37" s="280"/>
      <c r="H37" s="280"/>
      <c r="I37" s="280"/>
      <c r="J37" s="280"/>
      <c r="K37" s="281"/>
      <c r="L37" s="45" t="str">
        <f>IF(M37="","","&lt;--")</f>
        <v>&lt;--</v>
      </c>
      <c r="M37" s="251"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251"/>
      <c r="O37" s="251"/>
      <c r="P37" s="251"/>
      <c r="Q37" s="251"/>
      <c r="R37" s="251"/>
      <c r="S37" s="251"/>
      <c r="T37" s="251"/>
      <c r="U37" s="47"/>
      <c r="V37" s="48"/>
    </row>
    <row r="38" spans="2:22" ht="108.75" customHeight="1" x14ac:dyDescent="0.15">
      <c r="B38" s="159" t="s">
        <v>46</v>
      </c>
      <c r="C38" s="241"/>
      <c r="D38" s="161" t="s">
        <v>47</v>
      </c>
      <c r="E38" s="266"/>
      <c r="F38" s="248"/>
      <c r="G38" s="172"/>
      <c r="H38" s="172"/>
      <c r="I38" s="172"/>
      <c r="J38" s="172"/>
      <c r="K38" s="173"/>
      <c r="L38" s="45" t="s">
        <v>25</v>
      </c>
      <c r="M38" s="261" t="s">
        <v>48</v>
      </c>
      <c r="N38" s="261"/>
      <c r="O38" s="261"/>
      <c r="P38" s="261"/>
      <c r="Q38" s="261"/>
      <c r="R38" s="261"/>
      <c r="S38" s="261"/>
      <c r="T38" s="261"/>
      <c r="U38" s="47"/>
      <c r="V38" s="48"/>
    </row>
    <row r="39" spans="2:22" ht="34.5" customHeight="1" x14ac:dyDescent="0.15">
      <c r="B39" s="306" t="s">
        <v>49</v>
      </c>
      <c r="C39" s="306"/>
      <c r="D39" s="306"/>
      <c r="E39" s="306"/>
      <c r="F39" s="306"/>
      <c r="G39" s="306"/>
      <c r="H39" s="306"/>
      <c r="I39" s="306"/>
      <c r="J39" s="306"/>
      <c r="K39" s="3" t="s">
        <v>50</v>
      </c>
      <c r="L39" s="23"/>
      <c r="M39" s="261"/>
      <c r="N39" s="261"/>
      <c r="O39" s="261"/>
      <c r="P39" s="261"/>
      <c r="Q39" s="261"/>
      <c r="R39" s="261"/>
      <c r="S39" s="261"/>
      <c r="T39" s="261"/>
      <c r="U39" s="48"/>
      <c r="V39" s="48"/>
    </row>
    <row r="40" spans="2:22" ht="55.5" customHeight="1" x14ac:dyDescent="0.15">
      <c r="B40" s="226" t="str">
        <f>IF(LEFT(K39,1)="選","","記載してください")</f>
        <v/>
      </c>
      <c r="C40" s="226"/>
      <c r="D40" s="321" t="str">
        <f>IF(OR(LEFT(K39,1)="２",LEFT(K39,1)="３"),"データを取得する国及び機関：","データを取得する地域及び機関：")</f>
        <v>データを取得する地域及び機関：</v>
      </c>
      <c r="E40" s="322"/>
      <c r="F40" s="248"/>
      <c r="G40" s="249"/>
      <c r="H40" s="249"/>
      <c r="I40" s="249"/>
      <c r="J40" s="249"/>
      <c r="K40" s="250"/>
      <c r="L40" s="45" t="str">
        <f>IF(M40="","","&lt;--")</f>
        <v/>
      </c>
      <c r="M40" s="202" t="str">
        <f>IF(B40="","","国ごとに、地域名・市町村及び研究機関・大学・会社・敷地等の名称を記載してください。")</f>
        <v/>
      </c>
      <c r="N40" s="323"/>
      <c r="O40" s="323"/>
      <c r="P40" s="323"/>
      <c r="Q40" s="323"/>
      <c r="R40" s="323"/>
      <c r="S40" s="323"/>
      <c r="T40" s="323"/>
    </row>
    <row r="41" spans="2:22" ht="27.75" customHeight="1" x14ac:dyDescent="0.15">
      <c r="B41" s="226" t="str">
        <f>IF(LEFT(K39,1)="選","",IF(LEFT(K39,1)="１","記載は不要です","記載してください"))</f>
        <v/>
      </c>
      <c r="C41" s="226"/>
      <c r="D41" s="244" t="s">
        <v>51</v>
      </c>
      <c r="E41" s="320"/>
      <c r="F41" s="256"/>
      <c r="G41" s="257"/>
      <c r="H41" s="257"/>
      <c r="I41" s="257"/>
      <c r="J41" s="257"/>
      <c r="K41" s="258"/>
      <c r="L41" s="45" t="str">
        <f>IF(M41="","","&lt;--")</f>
        <v/>
      </c>
      <c r="M41" s="261" t="str">
        <f>IF(LEFT(K39,1)="選","",IF(LEFT(K39,1)="１","","データを海外の複数の国で取得する場合は、国ごとに取得するデータを国ごとに記載してください。"))</f>
        <v/>
      </c>
      <c r="N41" s="261"/>
      <c r="O41" s="261"/>
      <c r="P41" s="261"/>
      <c r="Q41" s="261"/>
      <c r="R41" s="261"/>
      <c r="S41" s="261"/>
      <c r="T41" s="261"/>
    </row>
    <row r="42" spans="2:22" ht="27.75" customHeight="1" x14ac:dyDescent="0.15">
      <c r="B42" s="226"/>
      <c r="C42" s="226"/>
      <c r="D42" s="296" t="s">
        <v>52</v>
      </c>
      <c r="E42" s="320"/>
      <c r="F42" s="256"/>
      <c r="G42" s="257"/>
      <c r="H42" s="257"/>
      <c r="I42" s="257"/>
      <c r="J42" s="257"/>
      <c r="K42" s="258"/>
      <c r="L42" s="45"/>
      <c r="M42" s="261"/>
      <c r="N42" s="261"/>
      <c r="O42" s="261"/>
      <c r="P42" s="261"/>
      <c r="Q42" s="261"/>
      <c r="R42" s="261"/>
      <c r="S42" s="261"/>
      <c r="T42" s="261"/>
    </row>
    <row r="43" spans="2:22" ht="27.75" customHeight="1" x14ac:dyDescent="0.15">
      <c r="B43" s="226"/>
      <c r="C43" s="226"/>
      <c r="D43" s="296" t="s">
        <v>53</v>
      </c>
      <c r="E43" s="319"/>
      <c r="F43" s="297"/>
      <c r="G43" s="297"/>
      <c r="H43" s="297"/>
      <c r="I43" s="297"/>
      <c r="J43" s="298"/>
      <c r="K43" s="3" t="s">
        <v>36</v>
      </c>
      <c r="L43" s="45"/>
      <c r="M43" s="26"/>
      <c r="N43" s="26"/>
      <c r="O43" s="26"/>
      <c r="P43" s="26"/>
      <c r="Q43" s="26"/>
      <c r="R43" s="26"/>
      <c r="S43" s="26"/>
      <c r="T43" s="26"/>
      <c r="U43" s="48"/>
      <c r="V43" s="48"/>
    </row>
    <row r="44" spans="2:22" ht="27.75" customHeight="1" x14ac:dyDescent="0.15">
      <c r="B44" s="302"/>
      <c r="C44" s="302"/>
      <c r="D44" s="302"/>
      <c r="E44" s="302"/>
      <c r="F44" s="302"/>
      <c r="G44" s="302"/>
      <c r="H44" s="302"/>
      <c r="I44" s="302"/>
      <c r="J44" s="302"/>
      <c r="K44" s="302"/>
      <c r="L44" s="23"/>
      <c r="M44" s="26"/>
      <c r="N44" s="43"/>
      <c r="O44" s="43"/>
      <c r="P44" s="43"/>
      <c r="Q44" s="43"/>
      <c r="R44" s="43"/>
      <c r="S44" s="43"/>
      <c r="T44" s="43"/>
      <c r="U44" s="48"/>
      <c r="V44" s="48"/>
    </row>
    <row r="45" spans="2:22" ht="27" customHeight="1" x14ac:dyDescent="0.15">
      <c r="B45" s="303" t="s">
        <v>54</v>
      </c>
      <c r="C45" s="304"/>
      <c r="D45" s="304"/>
      <c r="E45" s="304"/>
      <c r="F45" s="304"/>
      <c r="G45" s="304"/>
      <c r="H45" s="304"/>
      <c r="I45" s="304"/>
      <c r="J45" s="304"/>
      <c r="K45" s="305"/>
      <c r="L45" s="45"/>
      <c r="M45" s="26"/>
      <c r="N45" s="43"/>
      <c r="O45" s="43"/>
      <c r="P45" s="43"/>
      <c r="Q45" s="43"/>
      <c r="R45" s="43"/>
      <c r="S45" s="43"/>
      <c r="T45" s="43"/>
      <c r="U45" s="47"/>
      <c r="V45" s="48"/>
    </row>
    <row r="46" spans="2:22" ht="39" customHeight="1" x14ac:dyDescent="0.15">
      <c r="B46" s="306" t="s">
        <v>55</v>
      </c>
      <c r="C46" s="306"/>
      <c r="D46" s="306"/>
      <c r="E46" s="306"/>
      <c r="F46" s="306"/>
      <c r="G46" s="306"/>
      <c r="H46" s="306"/>
      <c r="I46" s="306"/>
      <c r="J46" s="306"/>
      <c r="K46" s="3" t="s">
        <v>36</v>
      </c>
      <c r="L46" s="45"/>
      <c r="M46" s="26"/>
      <c r="N46" s="43"/>
      <c r="O46" s="43"/>
      <c r="P46" s="43"/>
      <c r="Q46" s="43"/>
      <c r="R46" s="43"/>
      <c r="S46" s="43"/>
      <c r="T46" s="43"/>
      <c r="U46" s="47"/>
      <c r="V46" s="48"/>
    </row>
    <row r="47" spans="2:22" ht="36.75" customHeight="1" x14ac:dyDescent="0.15">
      <c r="B47" s="288" t="str">
        <f>IF(LEFT(K46,1)="選","",IF(OR(LEFT(K46,1)="１",LEFT(K46,1)="３"),"記載・選択してください","記載・選択は不要です"))</f>
        <v/>
      </c>
      <c r="C47" s="307"/>
      <c r="D47" s="195" t="s">
        <v>56</v>
      </c>
      <c r="E47" s="312"/>
      <c r="F47" s="1" t="s">
        <v>36</v>
      </c>
      <c r="G47" s="313" t="str">
        <f>IF(LEFT(F47,1)="４","取得手段を記載してください","")</f>
        <v/>
      </c>
      <c r="H47" s="314"/>
      <c r="I47" s="315"/>
      <c r="J47" s="172"/>
      <c r="K47" s="173"/>
      <c r="L47" s="23"/>
      <c r="M47" s="31"/>
      <c r="N47" s="31"/>
      <c r="O47" s="31"/>
      <c r="P47" s="31"/>
      <c r="Q47" s="31"/>
      <c r="R47" s="31"/>
      <c r="S47" s="31"/>
      <c r="T47" s="31"/>
      <c r="U47" s="47"/>
      <c r="V47" s="48"/>
    </row>
    <row r="48" spans="2:22" ht="51.4" customHeight="1" x14ac:dyDescent="0.15">
      <c r="B48" s="308"/>
      <c r="C48" s="309"/>
      <c r="D48" s="316" t="s">
        <v>57</v>
      </c>
      <c r="E48" s="317"/>
      <c r="F48" s="317"/>
      <c r="G48" s="317"/>
      <c r="H48" s="317"/>
      <c r="I48" s="317"/>
      <c r="J48" s="318"/>
      <c r="K48" s="3" t="s">
        <v>36</v>
      </c>
      <c r="L48" s="23"/>
      <c r="M48" s="31"/>
      <c r="N48" s="31"/>
      <c r="O48" s="31"/>
      <c r="P48" s="31"/>
      <c r="Q48" s="31"/>
      <c r="R48" s="31"/>
      <c r="S48" s="31"/>
      <c r="T48" s="31"/>
      <c r="U48" s="47"/>
      <c r="V48" s="48"/>
    </row>
    <row r="49" spans="2:43" ht="72" customHeight="1" x14ac:dyDescent="0.15">
      <c r="B49" s="310"/>
      <c r="C49" s="311"/>
      <c r="D49" s="244" t="s">
        <v>58</v>
      </c>
      <c r="E49" s="319"/>
      <c r="F49" s="319"/>
      <c r="G49" s="319"/>
      <c r="H49" s="319"/>
      <c r="I49" s="319"/>
      <c r="J49" s="320"/>
      <c r="K49" s="3" t="s">
        <v>36</v>
      </c>
      <c r="L49" s="28"/>
      <c r="M49" s="32"/>
      <c r="N49" s="32"/>
      <c r="O49" s="32"/>
      <c r="P49" s="32"/>
      <c r="Q49" s="32"/>
      <c r="R49" s="32"/>
      <c r="S49" s="32"/>
      <c r="T49" s="32"/>
      <c r="U49" s="47"/>
      <c r="V49" s="48"/>
    </row>
    <row r="50" spans="2:43" ht="36.75" customHeight="1" x14ac:dyDescent="0.15">
      <c r="B50" s="288" t="str">
        <f>IF(LEFT(K46,1)="選","",IF(OR(LEFT(K46,1)="２",LEFT(K46,1)="３"),"記載・選択してください","記載・選択は不要です"))</f>
        <v/>
      </c>
      <c r="C50" s="289"/>
      <c r="D50" s="195" t="s">
        <v>59</v>
      </c>
      <c r="E50" s="197"/>
      <c r="F50" s="292"/>
      <c r="G50" s="293"/>
      <c r="H50" s="293"/>
      <c r="I50" s="293"/>
      <c r="J50" s="293"/>
      <c r="K50" s="294"/>
      <c r="L50" s="45" t="str">
        <f>IF(M50="","","&lt;--")</f>
        <v/>
      </c>
      <c r="M50" s="295" t="str">
        <f>IF(OR(LEFT(K46,1)="２",LEFT(K46,1)="３"),comtOptOut0,"")</f>
        <v/>
      </c>
      <c r="N50" s="295"/>
      <c r="O50" s="295"/>
      <c r="P50" s="295"/>
      <c r="Q50" s="295"/>
      <c r="R50" s="295"/>
      <c r="S50" s="295"/>
      <c r="T50" s="295"/>
      <c r="U50" s="47"/>
      <c r="V50" s="48"/>
    </row>
    <row r="51" spans="2:43" ht="36" customHeight="1" x14ac:dyDescent="0.15">
      <c r="B51" s="290"/>
      <c r="C51" s="291"/>
      <c r="D51" s="296" t="s">
        <v>60</v>
      </c>
      <c r="E51" s="297"/>
      <c r="F51" s="297"/>
      <c r="G51" s="297"/>
      <c r="H51" s="297"/>
      <c r="I51" s="297"/>
      <c r="J51" s="298"/>
      <c r="K51" s="3" t="s">
        <v>36</v>
      </c>
      <c r="L51" s="28"/>
      <c r="M51" s="295"/>
      <c r="N51" s="295"/>
      <c r="O51" s="295"/>
      <c r="P51" s="295"/>
      <c r="Q51" s="295"/>
      <c r="R51" s="295"/>
      <c r="S51" s="295"/>
      <c r="T51" s="295"/>
      <c r="U51" s="47"/>
      <c r="V51" s="48"/>
    </row>
    <row r="52" spans="2:43" ht="27.75" customHeight="1" x14ac:dyDescent="0.15">
      <c r="B52" s="180"/>
      <c r="C52" s="180"/>
      <c r="D52" s="180"/>
      <c r="E52" s="180"/>
      <c r="F52" s="180"/>
      <c r="G52" s="180"/>
      <c r="H52" s="180"/>
      <c r="I52" s="180"/>
      <c r="J52" s="180"/>
      <c r="K52" s="180"/>
      <c r="L52" s="23"/>
      <c r="M52" s="295"/>
      <c r="N52" s="295"/>
      <c r="O52" s="295"/>
      <c r="P52" s="295"/>
      <c r="Q52" s="295"/>
      <c r="R52" s="295"/>
      <c r="S52" s="295"/>
      <c r="T52" s="295"/>
      <c r="U52" s="48"/>
      <c r="V52" s="48"/>
    </row>
    <row r="53" spans="2:43" ht="26.1" customHeight="1" x14ac:dyDescent="0.15">
      <c r="B53" s="299" t="s">
        <v>61</v>
      </c>
      <c r="C53" s="300" t="s">
        <v>61</v>
      </c>
      <c r="D53" s="300"/>
      <c r="E53" s="300"/>
      <c r="F53" s="300"/>
      <c r="G53" s="300"/>
      <c r="H53" s="300"/>
      <c r="I53" s="300"/>
      <c r="J53" s="300"/>
      <c r="K53" s="301"/>
      <c r="L53" s="28"/>
      <c r="M53" s="295"/>
      <c r="N53" s="295"/>
      <c r="O53" s="295"/>
      <c r="P53" s="295"/>
      <c r="Q53" s="295"/>
      <c r="R53" s="295"/>
      <c r="S53" s="295"/>
      <c r="T53" s="295"/>
      <c r="U53" s="48"/>
      <c r="V53" s="48"/>
    </row>
    <row r="54" spans="2:43" ht="60" customHeight="1" x14ac:dyDescent="0.15">
      <c r="B54" s="159" t="s">
        <v>41</v>
      </c>
      <c r="C54" s="160"/>
      <c r="D54" s="223" t="s">
        <v>62</v>
      </c>
      <c r="E54" s="282"/>
      <c r="F54" s="282"/>
      <c r="G54" s="282"/>
      <c r="H54" s="282"/>
      <c r="I54" s="282"/>
      <c r="J54" s="255"/>
      <c r="K54" s="2" t="s">
        <v>36</v>
      </c>
      <c r="L54" s="45" t="s">
        <v>3</v>
      </c>
      <c r="M54" s="202" t="s">
        <v>63</v>
      </c>
      <c r="N54" s="235"/>
      <c r="O54" s="235"/>
      <c r="P54" s="235"/>
      <c r="Q54" s="235"/>
      <c r="R54" s="235"/>
      <c r="S54" s="235"/>
      <c r="T54" s="235"/>
    </row>
    <row r="55" spans="2:43" ht="36.75" customHeight="1" x14ac:dyDescent="0.15">
      <c r="B55" s="159" t="str">
        <f>IF(LEFT(K54,1)="選","",IF(LEFT(K54,1)="２","記載してください","記載は不要です"))</f>
        <v/>
      </c>
      <c r="C55" s="160"/>
      <c r="D55" s="283" t="s">
        <v>64</v>
      </c>
      <c r="E55" s="284"/>
      <c r="F55" s="285"/>
      <c r="G55" s="286"/>
      <c r="H55" s="286"/>
      <c r="I55" s="286"/>
      <c r="J55" s="286"/>
      <c r="K55" s="287"/>
      <c r="L55" s="23"/>
      <c r="M55" s="26"/>
      <c r="N55" s="26"/>
      <c r="O55" s="26"/>
      <c r="P55" s="26"/>
      <c r="Q55" s="26"/>
      <c r="R55" s="26"/>
      <c r="S55" s="26"/>
      <c r="T55" s="26"/>
    </row>
    <row r="56" spans="2:43" ht="73.150000000000006" customHeight="1" x14ac:dyDescent="0.15">
      <c r="B56" s="159" t="s">
        <v>41</v>
      </c>
      <c r="C56" s="160"/>
      <c r="D56" s="203" t="s">
        <v>65</v>
      </c>
      <c r="E56" s="204"/>
      <c r="F56" s="204"/>
      <c r="G56" s="204"/>
      <c r="H56" s="204"/>
      <c r="I56" s="204"/>
      <c r="J56" s="243"/>
      <c r="K56" s="3" t="s">
        <v>36</v>
      </c>
      <c r="L56" s="23"/>
      <c r="M56" s="26"/>
      <c r="N56" s="26"/>
      <c r="O56" s="26"/>
      <c r="P56" s="26"/>
      <c r="Q56" s="26"/>
      <c r="R56" s="26"/>
      <c r="S56" s="26"/>
      <c r="T56" s="26"/>
    </row>
    <row r="57" spans="2:43" ht="43.5" customHeight="1" x14ac:dyDescent="0.15">
      <c r="B57" s="267" t="str">
        <f>IF(LEFT(K56,1)="選","",IF(LEFT(K56,1)="２","記載してください","記載は不要です"))</f>
        <v/>
      </c>
      <c r="C57" s="268"/>
      <c r="D57" s="276" t="s">
        <v>66</v>
      </c>
      <c r="E57" s="276"/>
      <c r="F57" s="277"/>
      <c r="G57" s="278"/>
      <c r="H57" s="278"/>
      <c r="I57" s="278"/>
      <c r="J57" s="278"/>
      <c r="K57" s="279"/>
      <c r="L57" s="45" t="str">
        <f>IF(M57="","","&lt;--")</f>
        <v>&lt;--</v>
      </c>
      <c r="M57" s="202"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251"/>
      <c r="O57" s="251"/>
      <c r="P57" s="251"/>
      <c r="Q57" s="251"/>
      <c r="R57" s="251"/>
      <c r="S57" s="251"/>
      <c r="T57" s="251"/>
    </row>
    <row r="58" spans="2:43" s="18" customFormat="1" ht="113.1" customHeight="1" x14ac:dyDescent="0.15">
      <c r="B58" s="271"/>
      <c r="C58" s="272"/>
      <c r="D58" s="276" t="s">
        <v>67</v>
      </c>
      <c r="E58" s="276"/>
      <c r="F58" s="229"/>
      <c r="G58" s="280"/>
      <c r="H58" s="280"/>
      <c r="I58" s="280"/>
      <c r="J58" s="280"/>
      <c r="K58" s="281"/>
      <c r="L58" s="45" t="str">
        <f>IF(M58="","","&lt;--")</f>
        <v>&lt;--</v>
      </c>
      <c r="M58" s="202"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251"/>
      <c r="O58" s="251"/>
      <c r="P58" s="251"/>
      <c r="Q58" s="251"/>
      <c r="R58" s="251"/>
      <c r="S58" s="251"/>
      <c r="T58" s="251"/>
      <c r="U58" s="4"/>
      <c r="V58" s="4"/>
      <c r="W58" s="4"/>
      <c r="X58" s="4"/>
      <c r="Y58" s="4"/>
      <c r="Z58" s="4"/>
      <c r="AA58" s="4"/>
      <c r="AB58" s="4"/>
      <c r="AC58" s="4"/>
      <c r="AD58" s="4"/>
      <c r="AE58" s="4"/>
      <c r="AF58" s="4"/>
      <c r="AG58" s="4"/>
      <c r="AH58" s="4"/>
      <c r="AI58" s="4"/>
      <c r="AJ58" s="4"/>
      <c r="AK58" s="4"/>
      <c r="AL58" s="4"/>
      <c r="AM58" s="4"/>
      <c r="AN58" s="4"/>
      <c r="AO58" s="4"/>
      <c r="AP58" s="4"/>
      <c r="AQ58" s="4"/>
    </row>
    <row r="59" spans="2:43" ht="94.5" customHeight="1" x14ac:dyDescent="0.15">
      <c r="B59" s="159" t="s">
        <v>41</v>
      </c>
      <c r="C59" s="160"/>
      <c r="D59" s="264" t="s">
        <v>68</v>
      </c>
      <c r="E59" s="265"/>
      <c r="F59" s="265"/>
      <c r="G59" s="265"/>
      <c r="H59" s="265"/>
      <c r="I59" s="265"/>
      <c r="J59" s="266"/>
      <c r="K59" s="2" t="s">
        <v>36</v>
      </c>
      <c r="L59" s="45" t="s">
        <v>3</v>
      </c>
      <c r="M59" s="166" t="s">
        <v>69</v>
      </c>
      <c r="N59" s="166"/>
      <c r="O59" s="166"/>
      <c r="P59" s="166"/>
      <c r="Q59" s="166"/>
      <c r="R59" s="166"/>
      <c r="S59" s="166"/>
      <c r="T59" s="166"/>
    </row>
    <row r="60" spans="2:43" ht="28.15" customHeight="1" x14ac:dyDescent="0.15">
      <c r="B60" s="267" t="str">
        <f>IF(LEFT(K59,1)="選","",IF(LEFT(K59,1)="１","記載は不要です","海外へ/海外からのデータ移転に関する項目。
記載してください"))</f>
        <v/>
      </c>
      <c r="C60" s="268"/>
      <c r="D60" s="254" t="s">
        <v>70</v>
      </c>
      <c r="E60" s="255"/>
      <c r="F60" s="256"/>
      <c r="G60" s="257"/>
      <c r="H60" s="257"/>
      <c r="I60" s="257"/>
      <c r="J60" s="257"/>
      <c r="K60" s="258"/>
      <c r="L60" s="45"/>
      <c r="M60" s="26"/>
      <c r="N60" s="26"/>
      <c r="O60" s="26"/>
      <c r="P60" s="26"/>
      <c r="Q60" s="26"/>
      <c r="R60" s="26"/>
      <c r="S60" s="26"/>
      <c r="T60" s="26"/>
    </row>
    <row r="61" spans="2:43" ht="28.15" customHeight="1" x14ac:dyDescent="0.15">
      <c r="B61" s="269"/>
      <c r="C61" s="270"/>
      <c r="D61" s="254" t="s">
        <v>71</v>
      </c>
      <c r="E61" s="255"/>
      <c r="F61" s="256"/>
      <c r="G61" s="257"/>
      <c r="H61" s="257"/>
      <c r="I61" s="257"/>
      <c r="J61" s="257"/>
      <c r="K61" s="258"/>
      <c r="L61" s="45"/>
      <c r="M61" s="26"/>
      <c r="N61" s="26"/>
      <c r="O61" s="26"/>
      <c r="P61" s="26"/>
      <c r="Q61" s="26"/>
      <c r="R61" s="26"/>
      <c r="S61" s="26"/>
      <c r="T61" s="26"/>
    </row>
    <row r="62" spans="2:43" ht="43.9" customHeight="1" x14ac:dyDescent="0.15">
      <c r="B62" s="269"/>
      <c r="C62" s="270"/>
      <c r="D62" s="223" t="s">
        <v>72</v>
      </c>
      <c r="E62" s="255"/>
      <c r="F62" s="273"/>
      <c r="G62" s="274"/>
      <c r="H62" s="274"/>
      <c r="I62" s="274"/>
      <c r="J62" s="274"/>
      <c r="K62" s="275"/>
      <c r="L62" s="45"/>
      <c r="M62" s="26"/>
      <c r="N62" s="26"/>
      <c r="O62" s="26"/>
      <c r="P62" s="26"/>
      <c r="Q62" s="26"/>
      <c r="R62" s="26"/>
      <c r="S62" s="26"/>
      <c r="T62" s="26"/>
    </row>
    <row r="63" spans="2:43" ht="43.5" customHeight="1" x14ac:dyDescent="0.15">
      <c r="B63" s="269"/>
      <c r="C63" s="270"/>
      <c r="D63" s="254" t="s">
        <v>73</v>
      </c>
      <c r="E63" s="255"/>
      <c r="F63" s="256"/>
      <c r="G63" s="257"/>
      <c r="H63" s="257"/>
      <c r="I63" s="257"/>
      <c r="J63" s="257"/>
      <c r="K63" s="258"/>
      <c r="L63" s="45"/>
      <c r="M63" s="26"/>
      <c r="N63" s="26"/>
      <c r="O63" s="26"/>
      <c r="P63" s="26"/>
      <c r="Q63" s="26"/>
      <c r="R63" s="26"/>
      <c r="S63" s="26"/>
      <c r="T63" s="26"/>
    </row>
    <row r="64" spans="2:43" ht="28.15" customHeight="1" x14ac:dyDescent="0.15">
      <c r="B64" s="271"/>
      <c r="C64" s="272"/>
      <c r="D64" s="254" t="s">
        <v>74</v>
      </c>
      <c r="E64" s="255"/>
      <c r="F64" s="248"/>
      <c r="G64" s="259"/>
      <c r="H64" s="259"/>
      <c r="I64" s="259"/>
      <c r="J64" s="259"/>
      <c r="K64" s="260"/>
      <c r="L64" s="45" t="str">
        <f>IF(M64="","","&lt;--")</f>
        <v>&lt;--</v>
      </c>
      <c r="M64" s="261"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261"/>
      <c r="O64" s="261"/>
      <c r="P64" s="261"/>
      <c r="Q64" s="261"/>
      <c r="R64" s="261"/>
      <c r="S64" s="261"/>
      <c r="T64" s="261"/>
    </row>
    <row r="65" spans="2:22" ht="26.25" customHeight="1" x14ac:dyDescent="0.15">
      <c r="B65" s="262"/>
      <c r="C65" s="263"/>
      <c r="D65" s="263"/>
      <c r="E65" s="263"/>
      <c r="F65" s="263"/>
      <c r="G65" s="263"/>
      <c r="H65" s="263"/>
      <c r="I65" s="263"/>
      <c r="J65" s="263"/>
      <c r="K65" s="263"/>
      <c r="L65" s="23"/>
      <c r="M65" s="261"/>
      <c r="N65" s="261"/>
      <c r="O65" s="261"/>
      <c r="P65" s="261"/>
      <c r="Q65" s="261"/>
      <c r="R65" s="261"/>
      <c r="S65" s="261"/>
      <c r="T65" s="261"/>
    </row>
    <row r="66" spans="2:22" ht="26.1" customHeight="1" x14ac:dyDescent="0.15">
      <c r="B66" s="192" t="s">
        <v>75</v>
      </c>
      <c r="C66" s="193"/>
      <c r="D66" s="193"/>
      <c r="E66" s="193"/>
      <c r="F66" s="193"/>
      <c r="G66" s="193"/>
      <c r="H66" s="193"/>
      <c r="I66" s="193"/>
      <c r="J66" s="193"/>
      <c r="K66" s="194"/>
      <c r="L66" s="28"/>
      <c r="M66" s="26"/>
      <c r="N66" s="26"/>
      <c r="O66" s="26"/>
      <c r="P66" s="26"/>
      <c r="Q66" s="26"/>
      <c r="R66" s="26"/>
      <c r="S66" s="26"/>
      <c r="T66" s="26"/>
    </row>
    <row r="67" spans="2:22" ht="103.5" customHeight="1" x14ac:dyDescent="0.15">
      <c r="B67" s="226" t="s">
        <v>46</v>
      </c>
      <c r="C67" s="226"/>
      <c r="D67" s="246" t="s">
        <v>76</v>
      </c>
      <c r="E67" s="247"/>
      <c r="F67" s="248"/>
      <c r="G67" s="249"/>
      <c r="H67" s="249"/>
      <c r="I67" s="249"/>
      <c r="J67" s="249"/>
      <c r="K67" s="250"/>
      <c r="L67" s="45" t="str">
        <f>IF(M67="","","&lt;--")</f>
        <v>&lt;--</v>
      </c>
      <c r="M67" s="251"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51"/>
      <c r="O67" s="251"/>
      <c r="P67" s="251"/>
      <c r="Q67" s="251"/>
      <c r="R67" s="251"/>
      <c r="S67" s="251"/>
      <c r="T67" s="251"/>
      <c r="U67" s="47"/>
      <c r="V67" s="48"/>
    </row>
    <row r="68" spans="2:22" ht="39.4" customHeight="1" x14ac:dyDescent="0.15">
      <c r="B68" s="226"/>
      <c r="C68" s="226"/>
      <c r="D68" s="246" t="s">
        <v>77</v>
      </c>
      <c r="E68" s="247"/>
      <c r="F68" s="248"/>
      <c r="G68" s="249"/>
      <c r="H68" s="249"/>
      <c r="I68" s="249"/>
      <c r="J68" s="249"/>
      <c r="K68" s="250"/>
      <c r="L68" s="45" t="str">
        <f>IF(M68="","","&lt;--")</f>
        <v>&lt;--</v>
      </c>
      <c r="M68" s="202"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02"/>
      <c r="O68" s="202"/>
      <c r="P68" s="202"/>
      <c r="Q68" s="202"/>
      <c r="R68" s="202"/>
      <c r="S68" s="202"/>
      <c r="T68" s="202"/>
      <c r="U68" s="47"/>
      <c r="V68" s="48"/>
    </row>
    <row r="69" spans="2:22" ht="27" customHeight="1" x14ac:dyDescent="0.15">
      <c r="B69" s="176" t="s">
        <v>78</v>
      </c>
      <c r="C69" s="252"/>
      <c r="D69" s="252"/>
      <c r="E69" s="252"/>
      <c r="F69" s="252"/>
      <c r="G69" s="252"/>
      <c r="H69" s="252"/>
      <c r="I69" s="252"/>
      <c r="J69" s="252"/>
      <c r="K69" s="253"/>
      <c r="L69" s="28"/>
      <c r="M69" s="202"/>
      <c r="N69" s="202"/>
      <c r="O69" s="202"/>
      <c r="P69" s="202"/>
      <c r="Q69" s="202"/>
      <c r="R69" s="202"/>
      <c r="S69" s="202"/>
      <c r="T69" s="202"/>
    </row>
    <row r="70" spans="2:22" ht="108" customHeight="1" x14ac:dyDescent="0.15">
      <c r="B70" s="159" t="s">
        <v>41</v>
      </c>
      <c r="C70" s="241"/>
      <c r="D70" s="220" t="s">
        <v>79</v>
      </c>
      <c r="E70" s="221"/>
      <c r="F70" s="221"/>
      <c r="G70" s="221"/>
      <c r="H70" s="221"/>
      <c r="I70" s="221"/>
      <c r="J70" s="222"/>
      <c r="K70" s="3" t="s">
        <v>36</v>
      </c>
      <c r="L70" s="45" t="s">
        <v>25</v>
      </c>
      <c r="M70" s="166" t="s">
        <v>80</v>
      </c>
      <c r="N70" s="166"/>
      <c r="O70" s="166"/>
      <c r="P70" s="166"/>
      <c r="Q70" s="166"/>
      <c r="R70" s="166"/>
      <c r="S70" s="166"/>
      <c r="T70" s="166"/>
      <c r="U70" s="48"/>
      <c r="V70" s="48"/>
    </row>
    <row r="71" spans="2:22" ht="69" customHeight="1" x14ac:dyDescent="0.15">
      <c r="B71" s="242"/>
      <c r="C71" s="241"/>
      <c r="D71" s="203" t="s">
        <v>81</v>
      </c>
      <c r="E71" s="204"/>
      <c r="F71" s="204"/>
      <c r="G71" s="204"/>
      <c r="H71" s="204"/>
      <c r="I71" s="204"/>
      <c r="J71" s="243"/>
      <c r="K71" s="3" t="s">
        <v>36</v>
      </c>
      <c r="L71" s="45" t="s">
        <v>25</v>
      </c>
      <c r="M71" s="166" t="s">
        <v>82</v>
      </c>
      <c r="N71" s="166"/>
      <c r="O71" s="166"/>
      <c r="P71" s="166"/>
      <c r="Q71" s="166"/>
      <c r="R71" s="166"/>
      <c r="S71" s="166"/>
      <c r="T71" s="166"/>
    </row>
    <row r="72" spans="2:22" ht="41.65" customHeight="1" x14ac:dyDescent="0.15">
      <c r="B72" s="242"/>
      <c r="C72" s="241"/>
      <c r="D72" s="244" t="s">
        <v>83</v>
      </c>
      <c r="E72" s="203"/>
      <c r="F72" s="203"/>
      <c r="G72" s="203"/>
      <c r="H72" s="203"/>
      <c r="I72" s="203"/>
      <c r="J72" s="245"/>
      <c r="K72" s="3" t="s">
        <v>36</v>
      </c>
      <c r="L72" s="45"/>
      <c r="M72" s="44"/>
      <c r="N72" s="44"/>
      <c r="O72" s="42"/>
      <c r="P72" s="42"/>
      <c r="Q72" s="42"/>
      <c r="R72" s="42"/>
      <c r="S72" s="42"/>
      <c r="T72" s="42"/>
    </row>
    <row r="73" spans="2:22" ht="27.75" customHeight="1" x14ac:dyDescent="0.15">
      <c r="B73" s="236"/>
      <c r="C73" s="237"/>
      <c r="D73" s="237"/>
      <c r="E73" s="237"/>
      <c r="F73" s="237"/>
      <c r="G73" s="237"/>
      <c r="H73" s="237"/>
      <c r="I73" s="237"/>
      <c r="J73" s="237"/>
      <c r="K73" s="237"/>
      <c r="L73" s="23"/>
      <c r="M73" s="26"/>
      <c r="N73" s="26"/>
      <c r="O73" s="26"/>
      <c r="P73" s="26"/>
      <c r="Q73" s="26"/>
      <c r="R73" s="26"/>
      <c r="S73" s="26"/>
      <c r="T73" s="26"/>
    </row>
    <row r="74" spans="2:22" ht="26.1" customHeight="1" x14ac:dyDescent="0.15">
      <c r="B74" s="238" t="s">
        <v>84</v>
      </c>
      <c r="C74" s="239"/>
      <c r="D74" s="239"/>
      <c r="E74" s="239"/>
      <c r="F74" s="239"/>
      <c r="G74" s="239"/>
      <c r="H74" s="239"/>
      <c r="I74" s="239"/>
      <c r="J74" s="239"/>
      <c r="K74" s="240"/>
      <c r="L74" s="28"/>
      <c r="M74" s="42"/>
      <c r="N74" s="42"/>
      <c r="O74" s="42"/>
      <c r="P74" s="42"/>
      <c r="Q74" s="42"/>
      <c r="R74" s="42"/>
      <c r="S74" s="42"/>
      <c r="T74" s="42"/>
    </row>
    <row r="75" spans="2:22" ht="26.1" customHeight="1" x14ac:dyDescent="0.15">
      <c r="B75" s="232" t="s">
        <v>85</v>
      </c>
      <c r="C75" s="233"/>
      <c r="D75" s="233"/>
      <c r="E75" s="233"/>
      <c r="F75" s="233"/>
      <c r="G75" s="233"/>
      <c r="H75" s="233"/>
      <c r="I75" s="233"/>
      <c r="J75" s="233"/>
      <c r="K75" s="234"/>
      <c r="L75" s="28"/>
      <c r="M75" s="42"/>
      <c r="N75" s="42"/>
      <c r="O75" s="42"/>
      <c r="P75" s="42"/>
      <c r="Q75" s="42"/>
      <c r="R75" s="42"/>
      <c r="S75" s="42"/>
      <c r="T75" s="42"/>
    </row>
    <row r="76" spans="2:22" ht="111" customHeight="1" x14ac:dyDescent="0.15">
      <c r="B76" s="226" t="s">
        <v>44</v>
      </c>
      <c r="C76" s="226"/>
      <c r="D76" s="215" t="s">
        <v>86</v>
      </c>
      <c r="E76" s="215"/>
      <c r="F76" s="215"/>
      <c r="G76" s="215"/>
      <c r="H76" s="215"/>
      <c r="I76" s="215"/>
      <c r="J76" s="215"/>
      <c r="K76" s="3" t="s">
        <v>50</v>
      </c>
      <c r="L76" s="45"/>
      <c r="M76" s="42"/>
      <c r="N76" s="42"/>
      <c r="O76" s="42"/>
      <c r="P76" s="42"/>
      <c r="Q76" s="42"/>
      <c r="R76" s="42"/>
      <c r="S76" s="42"/>
      <c r="T76" s="42"/>
    </row>
    <row r="77" spans="2:22" ht="26.1" customHeight="1" x14ac:dyDescent="0.15">
      <c r="B77" s="232" t="s">
        <v>87</v>
      </c>
      <c r="C77" s="233"/>
      <c r="D77" s="233"/>
      <c r="E77" s="233"/>
      <c r="F77" s="233"/>
      <c r="G77" s="233"/>
      <c r="H77" s="233"/>
      <c r="I77" s="233"/>
      <c r="J77" s="233"/>
      <c r="K77" s="234"/>
      <c r="L77" s="28"/>
      <c r="M77" s="42"/>
      <c r="N77" s="42"/>
      <c r="O77" s="42"/>
      <c r="P77" s="42"/>
      <c r="Q77" s="42"/>
      <c r="R77" s="42"/>
      <c r="S77" s="42"/>
      <c r="T77" s="42"/>
    </row>
    <row r="78" spans="2:22" ht="172.5" customHeight="1" x14ac:dyDescent="0.15">
      <c r="B78" s="226" t="s">
        <v>44</v>
      </c>
      <c r="C78" s="226"/>
      <c r="D78" s="215" t="s">
        <v>88</v>
      </c>
      <c r="E78" s="215"/>
      <c r="F78" s="215"/>
      <c r="G78" s="215"/>
      <c r="H78" s="215"/>
      <c r="I78" s="215"/>
      <c r="J78" s="215"/>
      <c r="K78" s="2" t="s">
        <v>36</v>
      </c>
      <c r="L78" s="45" t="s">
        <v>25</v>
      </c>
      <c r="M78" s="166" t="s">
        <v>89</v>
      </c>
      <c r="N78" s="166"/>
      <c r="O78" s="166"/>
      <c r="P78" s="166"/>
      <c r="Q78" s="166"/>
      <c r="R78" s="166"/>
      <c r="S78" s="166"/>
      <c r="T78" s="166"/>
    </row>
    <row r="79" spans="2:22" ht="61.5" customHeight="1" x14ac:dyDescent="0.15">
      <c r="B79" s="226" t="str">
        <f>IF(LEFT(K78,1)="選","",IF(OR(LEFT(K78,1)="３",LEFT(K78,1)="４",LEFT(K78,1)="×"),"選択してください","選択は不要です"))</f>
        <v/>
      </c>
      <c r="C79" s="226"/>
      <c r="D79" s="215" t="s">
        <v>90</v>
      </c>
      <c r="E79" s="215"/>
      <c r="F79" s="215"/>
      <c r="G79" s="215"/>
      <c r="H79" s="215"/>
      <c r="I79" s="215"/>
      <c r="J79" s="215"/>
      <c r="K79" s="2" t="s">
        <v>50</v>
      </c>
      <c r="L79" s="45"/>
      <c r="M79" s="42"/>
      <c r="N79" s="42"/>
      <c r="O79" s="42"/>
      <c r="P79" s="42"/>
      <c r="Q79" s="42"/>
      <c r="R79" s="42"/>
      <c r="S79" s="42"/>
      <c r="T79" s="42"/>
    </row>
    <row r="80" spans="2:22" ht="113.65" customHeight="1" x14ac:dyDescent="0.15">
      <c r="B80" s="226" t="str">
        <f>IF(LEFT(K78,1)="選","",IF(LEFT(K78,1)="１","選択は不要です","選択してください"))</f>
        <v/>
      </c>
      <c r="C80" s="226"/>
      <c r="D80" s="215" t="s">
        <v>91</v>
      </c>
      <c r="E80" s="216"/>
      <c r="F80" s="216"/>
      <c r="G80" s="216"/>
      <c r="H80" s="216"/>
      <c r="I80" s="216"/>
      <c r="J80" s="216"/>
      <c r="K80" s="2" t="s">
        <v>36</v>
      </c>
      <c r="L80" s="45"/>
      <c r="M80" s="42"/>
      <c r="N80" s="42"/>
      <c r="O80" s="42"/>
      <c r="P80" s="42"/>
      <c r="Q80" s="42"/>
      <c r="R80" s="42"/>
      <c r="S80" s="42"/>
      <c r="T80" s="42"/>
    </row>
    <row r="81" spans="2:21" ht="70.150000000000006" customHeight="1" x14ac:dyDescent="0.15">
      <c r="B81" s="226" t="str">
        <f>IF(LEFT(K78,1)="選","",IF(LEFT(K78,1)="１","記載は不要です","記載してください"))</f>
        <v/>
      </c>
      <c r="C81" s="226"/>
      <c r="D81" s="227" t="str">
        <f>IF(LEFT(K80,1)="選","",IF(LEFT(K78,1)="１","",IF(LEFT(K80,1)="１","委託元及び委託先","委託元、委託先及び再委託先")))</f>
        <v/>
      </c>
      <c r="E81" s="228"/>
      <c r="F81" s="229"/>
      <c r="G81" s="230"/>
      <c r="H81" s="230"/>
      <c r="I81" s="230"/>
      <c r="J81" s="230"/>
      <c r="K81" s="231"/>
      <c r="L81" s="45" t="str">
        <f>IF(M81="","","&lt;--")</f>
        <v/>
      </c>
      <c r="M81" s="166" t="str">
        <f>IF(LEFT(K78,1)="選","",IF(LEFT(K78,1)="１","",IF(LEFT(K80,1)="１",comtDataSaiitaku1,comtDataSaiitaku0)))</f>
        <v/>
      </c>
      <c r="N81" s="235"/>
      <c r="O81" s="235"/>
      <c r="P81" s="235"/>
      <c r="Q81" s="235"/>
      <c r="R81" s="235"/>
      <c r="S81" s="235"/>
      <c r="T81" s="235"/>
    </row>
    <row r="82" spans="2:21" ht="26.1" customHeight="1" x14ac:dyDescent="0.15">
      <c r="B82" s="232" t="s">
        <v>92</v>
      </c>
      <c r="C82" s="233"/>
      <c r="D82" s="233"/>
      <c r="E82" s="233"/>
      <c r="F82" s="233"/>
      <c r="G82" s="233"/>
      <c r="H82" s="233"/>
      <c r="I82" s="233"/>
      <c r="J82" s="233"/>
      <c r="K82" s="234"/>
      <c r="L82" s="28"/>
      <c r="M82" s="42"/>
      <c r="N82" s="42"/>
      <c r="O82" s="42"/>
      <c r="P82" s="42"/>
      <c r="Q82" s="42"/>
      <c r="R82" s="42"/>
      <c r="S82" s="42"/>
      <c r="T82" s="42"/>
    </row>
    <row r="83" spans="2:21" ht="183" customHeight="1" x14ac:dyDescent="0.15">
      <c r="B83" s="226" t="s">
        <v>44</v>
      </c>
      <c r="C83" s="226"/>
      <c r="D83" s="190" t="s">
        <v>93</v>
      </c>
      <c r="E83" s="190"/>
      <c r="F83" s="190"/>
      <c r="G83" s="190"/>
      <c r="H83" s="190"/>
      <c r="I83" s="190"/>
      <c r="J83" s="190"/>
      <c r="K83" s="2" t="s">
        <v>36</v>
      </c>
      <c r="L83" s="45" t="str">
        <f>IF(M83="","","&lt;--")</f>
        <v>&lt;--</v>
      </c>
      <c r="M83" s="202"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02"/>
      <c r="O83" s="202"/>
      <c r="P83" s="202"/>
      <c r="Q83" s="202"/>
      <c r="R83" s="202"/>
      <c r="S83" s="202"/>
      <c r="T83" s="202"/>
    </row>
    <row r="84" spans="2:21" ht="225.4" customHeight="1" x14ac:dyDescent="0.15">
      <c r="B84" s="189" t="str">
        <f>IF(LEFT(K83,1)="選","",IF(LEFT(K83,1)="⑥","記載・選択は不要です","第三者に対するデータの提供・公開に関する項目。
記載・選択してください"))</f>
        <v/>
      </c>
      <c r="C84" s="189"/>
      <c r="D84" s="215" t="s">
        <v>94</v>
      </c>
      <c r="E84" s="216"/>
      <c r="F84" s="217"/>
      <c r="G84" s="218"/>
      <c r="H84" s="218"/>
      <c r="I84" s="218"/>
      <c r="J84" s="218"/>
      <c r="K84" s="219"/>
      <c r="L84" s="45" t="str">
        <f>IF(M84="","","&lt;--")</f>
        <v/>
      </c>
      <c r="M84" s="166" t="str">
        <f>IF(OR(LEFT(B84,1)="記",B84=""),"",comtDataTeikyoKokai0)</f>
        <v/>
      </c>
      <c r="N84" s="166"/>
      <c r="O84" s="166"/>
      <c r="P84" s="166"/>
      <c r="Q84" s="166"/>
      <c r="R84" s="166"/>
      <c r="S84" s="166"/>
      <c r="T84" s="166"/>
    </row>
    <row r="85" spans="2:21" ht="76.150000000000006" customHeight="1" x14ac:dyDescent="0.15">
      <c r="B85" s="189"/>
      <c r="C85" s="189"/>
      <c r="D85" s="220" t="s">
        <v>95</v>
      </c>
      <c r="E85" s="221"/>
      <c r="F85" s="221"/>
      <c r="G85" s="221"/>
      <c r="H85" s="221"/>
      <c r="I85" s="221"/>
      <c r="J85" s="222"/>
      <c r="K85" s="2" t="s">
        <v>50</v>
      </c>
      <c r="L85" s="45" t="str">
        <f>IF(M85="","","&lt;--")</f>
        <v/>
      </c>
      <c r="M85" s="166" t="str">
        <f>IF(OR(LEFT(B84,1)="記",B84=""),"",comtDataTeikyoKokai2)</f>
        <v/>
      </c>
      <c r="N85" s="166"/>
      <c r="O85" s="166"/>
      <c r="P85" s="166"/>
      <c r="Q85" s="166"/>
      <c r="R85" s="166"/>
      <c r="S85" s="166"/>
      <c r="T85" s="166"/>
    </row>
    <row r="86" spans="2:21" ht="59.1" customHeight="1" x14ac:dyDescent="0.15">
      <c r="B86" s="189"/>
      <c r="C86" s="189"/>
      <c r="D86" s="223" t="s">
        <v>96</v>
      </c>
      <c r="E86" s="220"/>
      <c r="F86" s="220"/>
      <c r="G86" s="220"/>
      <c r="H86" s="220"/>
      <c r="I86" s="220"/>
      <c r="J86" s="224"/>
      <c r="K86" s="2" t="s">
        <v>36</v>
      </c>
      <c r="L86" s="28"/>
      <c r="M86" s="33"/>
      <c r="N86" s="33"/>
      <c r="O86" s="33"/>
      <c r="P86" s="33"/>
      <c r="Q86" s="33"/>
      <c r="R86" s="33"/>
      <c r="S86" s="33"/>
      <c r="T86" s="33"/>
    </row>
    <row r="87" spans="2:21" ht="50.25" customHeight="1" x14ac:dyDescent="0.15">
      <c r="B87" s="189"/>
      <c r="C87" s="189"/>
      <c r="D87" s="203" t="s">
        <v>97</v>
      </c>
      <c r="E87" s="204"/>
      <c r="F87" s="205"/>
      <c r="G87" s="206"/>
      <c r="H87" s="206"/>
      <c r="I87" s="206"/>
      <c r="J87" s="206"/>
      <c r="K87" s="207"/>
      <c r="L87" s="45" t="str">
        <f>IF(M87="","","&lt;--")</f>
        <v/>
      </c>
      <c r="M87" s="202" t="str">
        <f>IF(OR(LEFT(B84,1)="記",B84=""),"",comtDataTeikyoKokai1)</f>
        <v/>
      </c>
      <c r="N87" s="202"/>
      <c r="O87" s="202"/>
      <c r="P87" s="202"/>
      <c r="Q87" s="202"/>
      <c r="R87" s="202"/>
      <c r="S87" s="202"/>
      <c r="T87" s="202"/>
    </row>
    <row r="88" spans="2:21" ht="39.75" customHeight="1" x14ac:dyDescent="0.15">
      <c r="B88" s="189"/>
      <c r="C88" s="189"/>
      <c r="D88" s="203" t="s">
        <v>98</v>
      </c>
      <c r="E88" s="204"/>
      <c r="F88" s="205"/>
      <c r="G88" s="206"/>
      <c r="H88" s="206"/>
      <c r="I88" s="206"/>
      <c r="J88" s="206"/>
      <c r="K88" s="207"/>
      <c r="L88" s="28"/>
      <c r="M88" s="33"/>
      <c r="N88" s="33"/>
      <c r="O88" s="33"/>
      <c r="P88" s="33"/>
      <c r="Q88" s="33"/>
      <c r="R88" s="33"/>
      <c r="S88" s="33"/>
      <c r="T88" s="33"/>
    </row>
    <row r="89" spans="2:21" ht="27.75" customHeight="1" x14ac:dyDescent="0.15">
      <c r="B89" s="189"/>
      <c r="C89" s="189"/>
      <c r="D89" s="208" t="s">
        <v>99</v>
      </c>
      <c r="E89" s="209"/>
      <c r="F89" s="209"/>
      <c r="G89" s="209"/>
      <c r="H89" s="209"/>
      <c r="I89" s="209"/>
      <c r="J89" s="210"/>
      <c r="K89" s="35" t="s">
        <v>36</v>
      </c>
      <c r="L89" s="45"/>
      <c r="M89" s="33"/>
      <c r="N89" s="33"/>
      <c r="O89" s="33"/>
      <c r="P89" s="33"/>
      <c r="Q89" s="33"/>
      <c r="R89" s="33"/>
      <c r="S89" s="33"/>
      <c r="T89" s="33"/>
      <c r="U89" s="49"/>
    </row>
    <row r="90" spans="2:21" ht="50.25" customHeight="1" x14ac:dyDescent="0.15">
      <c r="B90" s="189"/>
      <c r="C90" s="189"/>
      <c r="D90" s="211" t="s">
        <v>100</v>
      </c>
      <c r="E90" s="212"/>
      <c r="F90" s="212"/>
      <c r="G90" s="212"/>
      <c r="H90" s="212"/>
      <c r="I90" s="212"/>
      <c r="J90" s="213"/>
      <c r="K90" s="35" t="s">
        <v>36</v>
      </c>
      <c r="L90" s="23"/>
      <c r="M90" s="33"/>
      <c r="N90" s="33"/>
      <c r="O90" s="33"/>
      <c r="P90" s="33"/>
      <c r="Q90" s="33"/>
      <c r="R90" s="33"/>
      <c r="S90" s="33"/>
      <c r="T90" s="33"/>
    </row>
    <row r="91" spans="2:21" ht="26.1" customHeight="1" x14ac:dyDescent="0.15">
      <c r="B91" s="214" t="s">
        <v>101</v>
      </c>
      <c r="C91" s="214"/>
      <c r="D91" s="214"/>
      <c r="E91" s="214"/>
      <c r="F91" s="214"/>
      <c r="G91" s="214"/>
      <c r="H91" s="214"/>
      <c r="I91" s="214"/>
      <c r="J91" s="214"/>
      <c r="K91" s="214"/>
      <c r="L91" s="28"/>
      <c r="M91" s="22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v>
      </c>
      <c r="N91" s="225"/>
      <c r="O91" s="225"/>
      <c r="P91" s="225"/>
      <c r="Q91" s="225"/>
      <c r="R91" s="225"/>
      <c r="S91" s="225"/>
      <c r="T91" s="225"/>
    </row>
    <row r="92" spans="2:21" ht="28.5" customHeight="1" x14ac:dyDescent="0.15">
      <c r="B92" s="189" t="s">
        <v>44</v>
      </c>
      <c r="C92" s="189"/>
      <c r="D92" s="190" t="s">
        <v>102</v>
      </c>
      <c r="E92" s="191"/>
      <c r="F92" s="191"/>
      <c r="G92" s="191"/>
      <c r="H92" s="191"/>
      <c r="I92" s="191"/>
      <c r="J92" s="191"/>
      <c r="K92" s="35" t="s">
        <v>36</v>
      </c>
      <c r="L92" s="23"/>
      <c r="M92" s="225"/>
      <c r="N92" s="225"/>
      <c r="O92" s="225"/>
      <c r="P92" s="225"/>
      <c r="Q92" s="225"/>
      <c r="R92" s="225"/>
      <c r="S92" s="225"/>
      <c r="T92" s="225"/>
    </row>
    <row r="93" spans="2:21" ht="27.75" customHeight="1" x14ac:dyDescent="0.15">
      <c r="B93" s="180"/>
      <c r="C93" s="180"/>
      <c r="D93" s="180"/>
      <c r="E93" s="180"/>
      <c r="F93" s="180"/>
      <c r="G93" s="180"/>
      <c r="H93" s="180"/>
      <c r="I93" s="180"/>
      <c r="J93" s="180"/>
      <c r="K93" s="180"/>
      <c r="L93" s="23"/>
      <c r="M93" s="225"/>
      <c r="N93" s="225"/>
      <c r="O93" s="225"/>
      <c r="P93" s="225"/>
      <c r="Q93" s="225"/>
      <c r="R93" s="225"/>
      <c r="S93" s="225"/>
      <c r="T93" s="225"/>
    </row>
    <row r="94" spans="2:21" ht="26.1" customHeight="1" x14ac:dyDescent="0.15">
      <c r="B94" s="192" t="s">
        <v>103</v>
      </c>
      <c r="C94" s="193"/>
      <c r="D94" s="193"/>
      <c r="E94" s="193"/>
      <c r="F94" s="193"/>
      <c r="G94" s="193"/>
      <c r="H94" s="193"/>
      <c r="I94" s="193"/>
      <c r="J94" s="193"/>
      <c r="K94" s="194"/>
      <c r="L94" s="45"/>
      <c r="M94" s="225"/>
      <c r="N94" s="225"/>
      <c r="O94" s="225"/>
      <c r="P94" s="225"/>
      <c r="Q94" s="225"/>
      <c r="R94" s="225"/>
      <c r="S94" s="225"/>
      <c r="T94" s="225"/>
    </row>
    <row r="95" spans="2:21" ht="34.15" customHeight="1" x14ac:dyDescent="0.15">
      <c r="B95" s="195" t="s">
        <v>104</v>
      </c>
      <c r="C95" s="196"/>
      <c r="D95" s="197"/>
      <c r="E95" s="198"/>
      <c r="F95" s="199"/>
      <c r="G95" s="58" t="s">
        <v>105</v>
      </c>
      <c r="H95" s="198"/>
      <c r="I95" s="199"/>
      <c r="J95" s="200" t="s">
        <v>106</v>
      </c>
      <c r="K95" s="201"/>
      <c r="L95" s="45" t="str">
        <f>IF(M91="","","&lt;--")</f>
        <v>&lt;--</v>
      </c>
      <c r="M95" s="225"/>
      <c r="N95" s="225"/>
      <c r="O95" s="225"/>
      <c r="P95" s="225"/>
      <c r="Q95" s="225"/>
      <c r="R95" s="225"/>
      <c r="S95" s="225"/>
      <c r="T95" s="225"/>
    </row>
    <row r="96" spans="2:21" ht="34.15" customHeight="1" x14ac:dyDescent="0.15">
      <c r="B96" s="181" t="s">
        <v>107</v>
      </c>
      <c r="C96" s="181"/>
      <c r="D96" s="181"/>
      <c r="E96" s="181"/>
      <c r="F96" s="181"/>
      <c r="G96" s="181"/>
      <c r="H96" s="181"/>
      <c r="I96" s="181"/>
      <c r="J96" s="181"/>
      <c r="K96" s="35" t="s">
        <v>36</v>
      </c>
      <c r="L96" s="45" t="s">
        <v>3</v>
      </c>
      <c r="M96" s="166" t="s">
        <v>108</v>
      </c>
      <c r="N96" s="166"/>
      <c r="O96" s="166"/>
      <c r="P96" s="166"/>
      <c r="Q96" s="166"/>
      <c r="R96" s="166"/>
      <c r="S96" s="166"/>
      <c r="T96" s="166"/>
    </row>
    <row r="97" spans="1:22" ht="34.15" customHeight="1" x14ac:dyDescent="0.15">
      <c r="B97" s="181" t="s">
        <v>109</v>
      </c>
      <c r="C97" s="181"/>
      <c r="D97" s="181"/>
      <c r="E97" s="181"/>
      <c r="F97" s="181"/>
      <c r="G97" s="181"/>
      <c r="H97" s="181"/>
      <c r="I97" s="181"/>
      <c r="J97" s="181"/>
      <c r="K97" s="35" t="s">
        <v>50</v>
      </c>
      <c r="L97" s="28"/>
      <c r="M97" s="166"/>
      <c r="N97" s="166"/>
      <c r="O97" s="166"/>
      <c r="P97" s="166"/>
      <c r="Q97" s="166"/>
      <c r="R97" s="166"/>
      <c r="S97" s="166"/>
      <c r="T97" s="166"/>
    </row>
    <row r="98" spans="1:22" ht="34.15" customHeight="1" x14ac:dyDescent="0.15">
      <c r="B98" s="182" t="s">
        <v>110</v>
      </c>
      <c r="C98" s="183"/>
      <c r="D98" s="184"/>
      <c r="E98" s="185"/>
      <c r="F98" s="186"/>
      <c r="G98" s="186"/>
      <c r="H98" s="186"/>
      <c r="I98" s="186"/>
      <c r="J98" s="186"/>
      <c r="K98" s="187"/>
      <c r="L98" s="23"/>
      <c r="M98" s="43"/>
      <c r="N98" s="43"/>
      <c r="O98" s="43"/>
      <c r="P98" s="43"/>
      <c r="Q98" s="43"/>
      <c r="R98" s="43"/>
      <c r="S98" s="43"/>
      <c r="T98" s="43"/>
    </row>
    <row r="99" spans="1:22" ht="27" customHeight="1" x14ac:dyDescent="0.15">
      <c r="B99" s="180"/>
      <c r="C99" s="180"/>
      <c r="D99" s="180"/>
      <c r="E99" s="180"/>
      <c r="F99" s="180"/>
      <c r="G99" s="180"/>
      <c r="H99" s="180"/>
      <c r="I99" s="180"/>
      <c r="J99" s="180"/>
      <c r="K99" s="180"/>
      <c r="L99" s="23"/>
      <c r="M99" s="43"/>
      <c r="N99" s="43"/>
      <c r="O99" s="43"/>
      <c r="P99" s="43"/>
      <c r="Q99" s="43"/>
      <c r="R99" s="43"/>
      <c r="S99" s="43"/>
      <c r="T99" s="43"/>
    </row>
    <row r="100" spans="1:22" ht="26.65" customHeight="1" x14ac:dyDescent="0.15">
      <c r="A100" s="20"/>
      <c r="B100" s="176" t="s">
        <v>111</v>
      </c>
      <c r="C100" s="177"/>
      <c r="D100" s="177"/>
      <c r="E100" s="177"/>
      <c r="F100" s="177"/>
      <c r="G100" s="177"/>
      <c r="H100" s="177"/>
      <c r="I100" s="177"/>
      <c r="J100" s="177"/>
      <c r="K100" s="178"/>
      <c r="L100" s="28"/>
      <c r="M100" s="43"/>
      <c r="N100" s="43"/>
      <c r="O100" s="43"/>
      <c r="P100" s="43"/>
      <c r="Q100" s="43"/>
      <c r="R100" s="43"/>
      <c r="S100" s="43"/>
      <c r="T100" s="43"/>
    </row>
    <row r="101" spans="1:22" ht="75" customHeight="1" x14ac:dyDescent="0.15">
      <c r="A101" s="20"/>
      <c r="B101" s="188" t="s">
        <v>112</v>
      </c>
      <c r="C101" s="188"/>
      <c r="D101" s="188"/>
      <c r="E101" s="188"/>
      <c r="F101" s="188"/>
      <c r="G101" s="188"/>
      <c r="H101" s="188"/>
      <c r="I101" s="188"/>
      <c r="J101" s="188"/>
      <c r="K101" s="35" t="s">
        <v>36</v>
      </c>
      <c r="L101" s="45"/>
      <c r="M101" s="166"/>
      <c r="N101" s="166"/>
      <c r="O101" s="166"/>
      <c r="P101" s="166"/>
      <c r="Q101" s="166"/>
      <c r="R101" s="166"/>
      <c r="S101" s="166"/>
      <c r="T101" s="166"/>
    </row>
    <row r="102" spans="1:22" ht="60" customHeight="1" x14ac:dyDescent="0.15">
      <c r="A102" s="20"/>
      <c r="B102" s="159" t="str">
        <f>IF(LEFT(K101,1)="選","",IF(LEFT(K101,1)="１","記載は不要です",IF(LEFT(K101,1)="×","記載は不要です","記載してください")))</f>
        <v/>
      </c>
      <c r="C102" s="160"/>
      <c r="D102" s="59" t="s">
        <v>113</v>
      </c>
      <c r="E102" s="171"/>
      <c r="F102" s="172"/>
      <c r="G102" s="172"/>
      <c r="H102" s="173"/>
      <c r="I102" s="60" t="s">
        <v>114</v>
      </c>
      <c r="J102" s="174"/>
      <c r="K102" s="175"/>
      <c r="L102" s="28"/>
      <c r="M102" s="26"/>
      <c r="N102" s="26"/>
      <c r="O102" s="26"/>
      <c r="P102" s="26"/>
      <c r="Q102" s="26"/>
      <c r="R102" s="26"/>
      <c r="S102" s="26"/>
      <c r="T102" s="26"/>
    </row>
    <row r="103" spans="1:22" ht="27" customHeight="1" x14ac:dyDescent="0.15">
      <c r="B103" s="180"/>
      <c r="C103" s="180"/>
      <c r="D103" s="180"/>
      <c r="E103" s="180"/>
      <c r="F103" s="180"/>
      <c r="G103" s="180"/>
      <c r="H103" s="180"/>
      <c r="I103" s="180"/>
      <c r="J103" s="180"/>
      <c r="K103" s="180"/>
      <c r="L103" s="23"/>
      <c r="M103" s="26"/>
      <c r="N103" s="26"/>
      <c r="O103" s="26"/>
      <c r="P103" s="26"/>
      <c r="Q103" s="26"/>
      <c r="R103" s="26"/>
      <c r="S103" s="26"/>
      <c r="T103" s="26"/>
    </row>
    <row r="104" spans="1:22" ht="26.1" customHeight="1" x14ac:dyDescent="0.15">
      <c r="B104" s="176" t="s">
        <v>115</v>
      </c>
      <c r="C104" s="177"/>
      <c r="D104" s="177"/>
      <c r="E104" s="177"/>
      <c r="F104" s="177"/>
      <c r="G104" s="177"/>
      <c r="H104" s="177"/>
      <c r="I104" s="177"/>
      <c r="J104" s="177"/>
      <c r="K104" s="178"/>
      <c r="L104" s="28"/>
      <c r="M104" s="26"/>
      <c r="N104" s="26"/>
      <c r="O104" s="26"/>
      <c r="P104" s="26"/>
      <c r="Q104" s="26"/>
      <c r="R104" s="26"/>
      <c r="S104" s="26"/>
      <c r="T104" s="26"/>
    </row>
    <row r="105" spans="1:22" ht="53.65" customHeight="1" x14ac:dyDescent="0.15">
      <c r="B105" s="179" t="s">
        <v>116</v>
      </c>
      <c r="C105" s="179"/>
      <c r="D105" s="179"/>
      <c r="E105" s="179"/>
      <c r="F105" s="179"/>
      <c r="G105" s="179"/>
      <c r="H105" s="179"/>
      <c r="I105" s="179"/>
      <c r="J105" s="179"/>
      <c r="K105" s="35" t="s">
        <v>36</v>
      </c>
      <c r="L105" s="45" t="str">
        <f>IF(M105="","","&lt;--")</f>
        <v>&lt;--</v>
      </c>
      <c r="M105" s="166" t="str">
        <f>IF(nKenShu=1,comtCommitteeCom0,IF(nKenShu=2,IF(nYoushiki=1,comtCommitteeCom1,""),""))</f>
        <v>「１．初回の申請であるため上記リスク評価結果がない」を選択してください。</v>
      </c>
      <c r="N105" s="166"/>
      <c r="O105" s="166"/>
      <c r="P105" s="166"/>
      <c r="Q105" s="166"/>
      <c r="R105" s="166"/>
      <c r="S105" s="166"/>
      <c r="T105" s="166"/>
      <c r="U105" s="47"/>
      <c r="V105" s="48"/>
    </row>
    <row r="106" spans="1:22" ht="212.25" customHeight="1" x14ac:dyDescent="0.15">
      <c r="B106" s="159" t="str">
        <f>IF(LEFT(K105,1)="選","",IF(LEFT(K105,1)="２","記載してください","記載は不要です"))</f>
        <v/>
      </c>
      <c r="C106" s="160"/>
      <c r="D106" s="161" t="s">
        <v>117</v>
      </c>
      <c r="E106" s="162"/>
      <c r="F106" s="163"/>
      <c r="G106" s="164"/>
      <c r="H106" s="164"/>
      <c r="I106" s="164"/>
      <c r="J106" s="164"/>
      <c r="K106" s="165"/>
      <c r="L106" s="45" t="str">
        <f>IF(M106="","","&lt;--")</f>
        <v/>
      </c>
      <c r="M106" s="166" t="str">
        <f>IF(LEFT(K105,1)="選","",IF(LEFT(K105,1)="２",IF(nKenShu=1,comtCommitteeRes0,IF(nKenShu=2,IF(nYoushiki=2,comtCommitteeRes1,""),"")),""))</f>
        <v/>
      </c>
      <c r="N106" s="166"/>
      <c r="O106" s="166"/>
      <c r="P106" s="166"/>
      <c r="Q106" s="166"/>
      <c r="R106" s="166"/>
      <c r="S106" s="166"/>
      <c r="T106" s="166"/>
      <c r="U106" s="47"/>
      <c r="V106" s="48"/>
    </row>
    <row r="107" spans="1:22" ht="27" customHeight="1" x14ac:dyDescent="0.15">
      <c r="B107" s="180"/>
      <c r="C107" s="180"/>
      <c r="D107" s="180"/>
      <c r="E107" s="180"/>
      <c r="F107" s="180"/>
      <c r="G107" s="180"/>
      <c r="H107" s="180"/>
      <c r="I107" s="180"/>
      <c r="J107" s="180"/>
      <c r="K107" s="180"/>
      <c r="L107" s="23"/>
      <c r="M107" s="34"/>
      <c r="N107" s="26"/>
      <c r="O107" s="26"/>
      <c r="P107" s="26"/>
      <c r="Q107" s="26"/>
      <c r="R107" s="26"/>
      <c r="S107" s="26"/>
      <c r="T107" s="26"/>
    </row>
    <row r="108" spans="1:22" ht="337.5" customHeight="1" thickBot="1" x14ac:dyDescent="0.2">
      <c r="B108" s="167" t="s">
        <v>118</v>
      </c>
      <c r="C108" s="167"/>
      <c r="D108" s="168"/>
      <c r="E108" s="169"/>
      <c r="F108" s="170"/>
      <c r="G108" s="170"/>
      <c r="H108" s="170"/>
      <c r="I108" s="170"/>
      <c r="J108" s="170"/>
      <c r="K108" s="170"/>
      <c r="L108" s="45" t="s">
        <v>3</v>
      </c>
      <c r="M108" s="166"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166"/>
      <c r="O108" s="166"/>
      <c r="P108" s="166"/>
      <c r="Q108" s="166"/>
      <c r="R108" s="166"/>
      <c r="S108" s="166"/>
      <c r="T108" s="166"/>
    </row>
    <row r="109" spans="1:22" ht="178.5" customHeight="1" thickTop="1" x14ac:dyDescent="0.15">
      <c r="B109" s="410" t="s">
        <v>119</v>
      </c>
      <c r="C109" s="410"/>
      <c r="D109" s="410"/>
      <c r="E109" s="411"/>
      <c r="F109" s="411"/>
      <c r="G109" s="411"/>
      <c r="H109" s="411"/>
      <c r="I109" s="411"/>
      <c r="J109" s="411"/>
      <c r="K109" s="411"/>
      <c r="L109" s="29"/>
      <c r="M109" s="69"/>
      <c r="N109" s="70"/>
      <c r="O109" s="70"/>
      <c r="P109" s="70"/>
      <c r="Q109" s="70"/>
      <c r="R109" s="70"/>
      <c r="S109" s="70"/>
      <c r="T109" s="70"/>
    </row>
    <row r="110" spans="1:22" ht="36" customHeight="1" x14ac:dyDescent="0.15"/>
    <row r="111" spans="1:22" ht="36" customHeight="1" x14ac:dyDescent="0.15"/>
    <row r="112" spans="1:22" ht="26.65" hidden="1" customHeight="1" x14ac:dyDescent="0.15">
      <c r="B112" s="76" t="s">
        <v>120</v>
      </c>
      <c r="C112" s="76"/>
      <c r="D112" s="76"/>
    </row>
    <row r="113" spans="2:11" ht="46.9" hidden="1" customHeight="1" x14ac:dyDescent="0.15">
      <c r="B113" s="122" t="s">
        <v>121</v>
      </c>
      <c r="C113" s="147"/>
      <c r="D113" s="147"/>
      <c r="E113" s="147"/>
      <c r="F113" s="147"/>
      <c r="G113" s="147"/>
      <c r="H113" s="147"/>
      <c r="I113" s="147"/>
      <c r="J113" s="147"/>
      <c r="K113" s="148"/>
    </row>
    <row r="114" spans="2:11" ht="33.75" hidden="1" customHeight="1" x14ac:dyDescent="0.15">
      <c r="B114" s="149" t="s">
        <v>122</v>
      </c>
      <c r="C114" s="149"/>
      <c r="D114" s="149"/>
      <c r="E114" s="149"/>
      <c r="F114" s="149"/>
      <c r="G114" s="149"/>
      <c r="H114" s="149"/>
      <c r="I114" s="149"/>
      <c r="J114" s="149"/>
      <c r="K114" s="149"/>
    </row>
    <row r="115" spans="2:11" ht="22.15" hidden="1" customHeight="1" x14ac:dyDescent="0.15">
      <c r="B115" s="150" t="s">
        <v>123</v>
      </c>
      <c r="C115" s="151"/>
      <c r="D115" s="151"/>
      <c r="E115" s="151"/>
      <c r="F115" s="151"/>
      <c r="G115" s="151"/>
      <c r="H115" s="151"/>
      <c r="I115" s="151"/>
      <c r="J115" s="151"/>
      <c r="K115" s="152"/>
    </row>
    <row r="116" spans="2:11" ht="22.15" hidden="1" customHeight="1" x14ac:dyDescent="0.15">
      <c r="B116" s="138" t="s">
        <v>124</v>
      </c>
      <c r="C116" s="139"/>
      <c r="D116" s="139"/>
      <c r="E116" s="139"/>
      <c r="F116" s="139"/>
      <c r="G116" s="139"/>
      <c r="H116" s="139"/>
      <c r="I116" s="139"/>
      <c r="J116" s="139"/>
      <c r="K116" s="140"/>
    </row>
    <row r="117" spans="2:11" ht="22.15" hidden="1" customHeight="1" x14ac:dyDescent="0.15">
      <c r="B117" s="138" t="s">
        <v>125</v>
      </c>
      <c r="C117" s="139"/>
      <c r="D117" s="139"/>
      <c r="E117" s="139"/>
      <c r="F117" s="139"/>
      <c r="G117" s="139"/>
      <c r="H117" s="139"/>
      <c r="I117" s="139"/>
      <c r="J117" s="139"/>
      <c r="K117" s="140"/>
    </row>
    <row r="118" spans="2:11" ht="22.15" hidden="1" customHeight="1" x14ac:dyDescent="0.15">
      <c r="B118" s="138" t="s">
        <v>126</v>
      </c>
      <c r="C118" s="139"/>
      <c r="D118" s="139"/>
      <c r="E118" s="139"/>
      <c r="F118" s="139"/>
      <c r="G118" s="139"/>
      <c r="H118" s="139"/>
      <c r="I118" s="139"/>
      <c r="J118" s="139"/>
      <c r="K118" s="140"/>
    </row>
    <row r="119" spans="2:11" ht="22.15" hidden="1" customHeight="1" x14ac:dyDescent="0.15">
      <c r="B119" s="141" t="s">
        <v>127</v>
      </c>
      <c r="C119" s="142"/>
      <c r="D119" s="142"/>
      <c r="E119" s="142"/>
      <c r="F119" s="142"/>
      <c r="G119" s="142"/>
      <c r="H119" s="142"/>
      <c r="I119" s="142"/>
      <c r="J119" s="142"/>
      <c r="K119" s="143"/>
    </row>
    <row r="120" spans="2:11" hidden="1" x14ac:dyDescent="0.15"/>
    <row r="121" spans="2:11" ht="21" hidden="1" customHeight="1" x14ac:dyDescent="0.15">
      <c r="B121" s="153" t="s">
        <v>128</v>
      </c>
      <c r="C121" s="154"/>
      <c r="D121" s="154"/>
      <c r="E121" s="154"/>
      <c r="F121" s="154"/>
      <c r="G121" s="154"/>
      <c r="H121" s="154"/>
      <c r="I121" s="154"/>
      <c r="J121" s="154"/>
      <c r="K121" s="155"/>
    </row>
    <row r="122" spans="2:11" ht="21" hidden="1" customHeight="1" x14ac:dyDescent="0.15">
      <c r="B122" s="156" t="s">
        <v>129</v>
      </c>
      <c r="C122" s="157"/>
      <c r="D122" s="157"/>
      <c r="E122" s="157"/>
      <c r="F122" s="157"/>
      <c r="G122" s="157"/>
      <c r="H122" s="157"/>
      <c r="I122" s="157"/>
      <c r="J122" s="157"/>
      <c r="K122" s="158"/>
    </row>
    <row r="123" spans="2:11" ht="21" hidden="1" customHeight="1" x14ac:dyDescent="0.15">
      <c r="B123" s="156" t="s">
        <v>130</v>
      </c>
      <c r="C123" s="157"/>
      <c r="D123" s="157"/>
      <c r="E123" s="157"/>
      <c r="F123" s="157"/>
      <c r="G123" s="157"/>
      <c r="H123" s="157"/>
      <c r="I123" s="157"/>
      <c r="J123" s="157"/>
      <c r="K123" s="158"/>
    </row>
    <row r="124" spans="2:11" ht="21" hidden="1" customHeight="1" x14ac:dyDescent="0.15">
      <c r="B124" s="144" t="s">
        <v>131</v>
      </c>
      <c r="C124" s="145"/>
      <c r="D124" s="145"/>
      <c r="E124" s="145"/>
      <c r="F124" s="145"/>
      <c r="G124" s="145"/>
      <c r="H124" s="145"/>
      <c r="I124" s="145"/>
      <c r="J124" s="145"/>
      <c r="K124" s="146"/>
    </row>
    <row r="125" spans="2:11" ht="79.5" hidden="1" customHeight="1" x14ac:dyDescent="0.15">
      <c r="B125" s="119" t="s">
        <v>132</v>
      </c>
      <c r="C125" s="120"/>
      <c r="D125" s="120"/>
      <c r="E125" s="120"/>
      <c r="F125" s="120"/>
      <c r="G125" s="120"/>
      <c r="H125" s="120"/>
      <c r="I125" s="120"/>
      <c r="J125" s="120"/>
      <c r="K125" s="121"/>
    </row>
    <row r="126" spans="2:11" ht="79.5" hidden="1" customHeight="1" x14ac:dyDescent="0.15">
      <c r="B126" s="86" t="s">
        <v>133</v>
      </c>
      <c r="C126" s="87"/>
      <c r="D126" s="87"/>
      <c r="E126" s="87"/>
      <c r="F126" s="87"/>
      <c r="G126" s="87"/>
      <c r="H126" s="87"/>
      <c r="I126" s="87"/>
      <c r="J126" s="87"/>
      <c r="K126" s="88"/>
    </row>
    <row r="127" spans="2:11" ht="39.4" hidden="1" customHeight="1" x14ac:dyDescent="0.15">
      <c r="B127" s="86" t="s">
        <v>134</v>
      </c>
      <c r="C127" s="87"/>
      <c r="D127" s="87"/>
      <c r="E127" s="87"/>
      <c r="F127" s="87"/>
      <c r="G127" s="87"/>
      <c r="H127" s="87"/>
      <c r="I127" s="87"/>
      <c r="J127" s="87"/>
      <c r="K127" s="88"/>
    </row>
    <row r="128" spans="2:11" ht="39.4" hidden="1" customHeight="1" x14ac:dyDescent="0.15">
      <c r="B128" s="86" t="s">
        <v>135</v>
      </c>
      <c r="C128" s="87"/>
      <c r="D128" s="87"/>
      <c r="E128" s="87"/>
      <c r="F128" s="87"/>
      <c r="G128" s="87"/>
      <c r="H128" s="87"/>
      <c r="I128" s="87"/>
      <c r="J128" s="87"/>
      <c r="K128" s="88"/>
    </row>
    <row r="129" spans="2:11" ht="45" hidden="1" customHeight="1" x14ac:dyDescent="0.15">
      <c r="B129" s="135" t="s">
        <v>136</v>
      </c>
      <c r="C129" s="136"/>
      <c r="D129" s="136"/>
      <c r="E129" s="136"/>
      <c r="F129" s="136"/>
      <c r="G129" s="136"/>
      <c r="H129" s="136"/>
      <c r="I129" s="136"/>
      <c r="J129" s="136"/>
      <c r="K129" s="137"/>
    </row>
    <row r="130" spans="2:11" ht="45" hidden="1" customHeight="1" x14ac:dyDescent="0.15">
      <c r="B130" s="80" t="s">
        <v>137</v>
      </c>
      <c r="C130" s="81"/>
      <c r="D130" s="81"/>
      <c r="E130" s="81"/>
      <c r="F130" s="81"/>
      <c r="G130" s="81"/>
      <c r="H130" s="81"/>
      <c r="I130" s="81"/>
      <c r="J130" s="81"/>
      <c r="K130" s="82"/>
    </row>
    <row r="131" spans="2:11" ht="59.65" hidden="1" customHeight="1" x14ac:dyDescent="0.15">
      <c r="B131" s="83" t="s">
        <v>138</v>
      </c>
      <c r="C131" s="84"/>
      <c r="D131" s="84"/>
      <c r="E131" s="84"/>
      <c r="F131" s="84"/>
      <c r="G131" s="84"/>
      <c r="H131" s="84"/>
      <c r="I131" s="84"/>
      <c r="J131" s="84"/>
      <c r="K131" s="85"/>
    </row>
    <row r="132" spans="2:11" ht="40.15" hidden="1" customHeight="1" x14ac:dyDescent="0.15">
      <c r="B132" s="119" t="s">
        <v>139</v>
      </c>
      <c r="C132" s="120"/>
      <c r="D132" s="120"/>
      <c r="E132" s="120"/>
      <c r="F132" s="120"/>
      <c r="G132" s="120"/>
      <c r="H132" s="120"/>
      <c r="I132" s="120"/>
      <c r="J132" s="120"/>
      <c r="K132" s="121"/>
    </row>
    <row r="133" spans="2:11" ht="21.75" hidden="1" customHeight="1" x14ac:dyDescent="0.15">
      <c r="B133" s="86" t="s">
        <v>140</v>
      </c>
      <c r="C133" s="87"/>
      <c r="D133" s="87"/>
      <c r="E133" s="87"/>
      <c r="F133" s="87"/>
      <c r="G133" s="87"/>
      <c r="H133" s="87"/>
      <c r="I133" s="87"/>
      <c r="J133" s="87"/>
      <c r="K133" s="88"/>
    </row>
    <row r="134" spans="2:11" ht="21.75" hidden="1" customHeight="1" x14ac:dyDescent="0.15">
      <c r="B134" s="135" t="s">
        <v>141</v>
      </c>
      <c r="C134" s="136"/>
      <c r="D134" s="136"/>
      <c r="E134" s="136"/>
      <c r="F134" s="136"/>
      <c r="G134" s="136"/>
      <c r="H134" s="136"/>
      <c r="I134" s="136"/>
      <c r="J134" s="136"/>
      <c r="K134" s="137"/>
    </row>
    <row r="135" spans="2:11" ht="38.65" hidden="1" customHeight="1" x14ac:dyDescent="0.15">
      <c r="B135" s="80" t="s">
        <v>142</v>
      </c>
      <c r="C135" s="81"/>
      <c r="D135" s="81"/>
      <c r="E135" s="81"/>
      <c r="F135" s="81"/>
      <c r="G135" s="81"/>
      <c r="H135" s="81"/>
      <c r="I135" s="81"/>
      <c r="J135" s="81"/>
      <c r="K135" s="82"/>
    </row>
    <row r="136" spans="2:11" ht="21.75" hidden="1" customHeight="1" x14ac:dyDescent="0.15">
      <c r="B136" s="80" t="s">
        <v>143</v>
      </c>
      <c r="C136" s="81"/>
      <c r="D136" s="81"/>
      <c r="E136" s="81"/>
      <c r="F136" s="81"/>
      <c r="G136" s="81"/>
      <c r="H136" s="81"/>
      <c r="I136" s="81"/>
      <c r="J136" s="81"/>
      <c r="K136" s="82"/>
    </row>
    <row r="137" spans="2:11" ht="40.15" hidden="1" customHeight="1" x14ac:dyDescent="0.15">
      <c r="B137" s="80" t="s">
        <v>144</v>
      </c>
      <c r="C137" s="81"/>
      <c r="D137" s="81"/>
      <c r="E137" s="81"/>
      <c r="F137" s="81"/>
      <c r="G137" s="81"/>
      <c r="H137" s="81"/>
      <c r="I137" s="81"/>
      <c r="J137" s="81"/>
      <c r="K137" s="82"/>
    </row>
    <row r="138" spans="2:11" ht="21.75" hidden="1" customHeight="1" x14ac:dyDescent="0.15">
      <c r="B138" s="110" t="s">
        <v>145</v>
      </c>
      <c r="C138" s="111"/>
      <c r="D138" s="111"/>
      <c r="E138" s="111"/>
      <c r="F138" s="111"/>
      <c r="G138" s="111"/>
      <c r="H138" s="111"/>
      <c r="I138" s="111"/>
      <c r="J138" s="111"/>
      <c r="K138" s="112"/>
    </row>
    <row r="139" spans="2:11" ht="21.75" hidden="1" customHeight="1" x14ac:dyDescent="0.15">
      <c r="B139" s="92" t="s">
        <v>146</v>
      </c>
      <c r="C139" s="93"/>
      <c r="D139" s="93"/>
      <c r="E139" s="93"/>
      <c r="F139" s="93"/>
      <c r="G139" s="93"/>
      <c r="H139" s="93"/>
      <c r="I139" s="93"/>
      <c r="J139" s="93"/>
      <c r="K139" s="94"/>
    </row>
    <row r="140" spans="2:11" ht="21.75" hidden="1" customHeight="1" x14ac:dyDescent="0.15">
      <c r="B140" s="132" t="s">
        <v>147</v>
      </c>
      <c r="C140" s="133"/>
      <c r="D140" s="133"/>
      <c r="E140" s="133"/>
      <c r="F140" s="133"/>
      <c r="G140" s="133"/>
      <c r="H140" s="133"/>
      <c r="I140" s="133"/>
      <c r="J140" s="133"/>
      <c r="K140" s="134"/>
    </row>
    <row r="141" spans="2:11" ht="39.75" hidden="1" customHeight="1" x14ac:dyDescent="0.15">
      <c r="B141" s="5" t="str">
        <f>IF(nKenShu=1,"Co.1",IF(OR(nKenShu*10+nYoushiki=21,nKenShu*10+nYoushiki=22),"Co."&amp;nKenShu*10+nYoushiki,IF(nKenShu=3,"Co.3",IF(nKenShu=4,"Co.4",IF(nKenShu=5,"Co.5","")))))</f>
        <v>Co.21</v>
      </c>
      <c r="C141" s="6" t="s">
        <v>148</v>
      </c>
      <c r="D141" s="7" t="s">
        <v>149</v>
      </c>
      <c r="E141" s="7" t="s">
        <v>150</v>
      </c>
      <c r="F141" s="7" t="s">
        <v>151</v>
      </c>
      <c r="G141" s="8"/>
      <c r="H141" s="8"/>
      <c r="I141" s="8"/>
      <c r="J141" s="8"/>
      <c r="K141" s="9"/>
    </row>
    <row r="142" spans="2:11" ht="93" hidden="1" customHeight="1" x14ac:dyDescent="0.15">
      <c r="B142" s="36"/>
      <c r="C142" s="10" t="s">
        <v>152</v>
      </c>
      <c r="D142" s="11" t="s">
        <v>153</v>
      </c>
      <c r="E142" s="11" t="s">
        <v>154</v>
      </c>
      <c r="F142" s="11" t="s">
        <v>155</v>
      </c>
      <c r="G142" s="37"/>
      <c r="H142" s="37"/>
      <c r="I142" s="37"/>
      <c r="J142" s="37"/>
      <c r="K142" s="38"/>
    </row>
    <row r="143" spans="2:11" ht="93" hidden="1" customHeight="1" x14ac:dyDescent="0.15">
      <c r="B143" s="36"/>
      <c r="C143" s="10" t="s">
        <v>156</v>
      </c>
      <c r="D143" s="11" t="s">
        <v>157</v>
      </c>
      <c r="E143" s="11" t="s">
        <v>158</v>
      </c>
      <c r="F143" s="11" t="s">
        <v>159</v>
      </c>
      <c r="G143" s="37"/>
      <c r="H143" s="37"/>
      <c r="I143" s="37"/>
      <c r="J143" s="37"/>
      <c r="K143" s="38"/>
    </row>
    <row r="144" spans="2:11" ht="64.150000000000006" hidden="1" customHeight="1" x14ac:dyDescent="0.15">
      <c r="B144" s="12"/>
      <c r="C144" s="13" t="s">
        <v>160</v>
      </c>
      <c r="D144" s="14" t="s">
        <v>161</v>
      </c>
      <c r="E144" s="14" t="s">
        <v>162</v>
      </c>
      <c r="F144" s="14" t="s">
        <v>163</v>
      </c>
      <c r="G144" s="8"/>
      <c r="H144" s="8"/>
      <c r="I144" s="8"/>
      <c r="J144" s="8"/>
      <c r="K144" s="9"/>
    </row>
    <row r="145" spans="2:11" ht="64.150000000000006" hidden="1" customHeight="1" x14ac:dyDescent="0.15">
      <c r="B145" s="36"/>
      <c r="C145" s="10" t="s">
        <v>164</v>
      </c>
      <c r="D145" s="11" t="s">
        <v>165</v>
      </c>
      <c r="E145" s="11" t="s">
        <v>166</v>
      </c>
      <c r="F145" s="11" t="s">
        <v>163</v>
      </c>
      <c r="G145" s="37"/>
      <c r="H145" s="37"/>
      <c r="I145" s="37"/>
      <c r="J145" s="37"/>
      <c r="K145" s="38"/>
    </row>
    <row r="146" spans="2:11" ht="52.5" hidden="1" customHeight="1" x14ac:dyDescent="0.15">
      <c r="B146" s="39"/>
      <c r="C146" s="15" t="s">
        <v>167</v>
      </c>
      <c r="D146" s="16" t="s">
        <v>168</v>
      </c>
      <c r="E146" s="16" t="s">
        <v>169</v>
      </c>
      <c r="F146" s="16" t="s">
        <v>163</v>
      </c>
      <c r="G146" s="40"/>
      <c r="H146" s="40"/>
      <c r="I146" s="40"/>
      <c r="J146" s="40"/>
      <c r="K146" s="41"/>
    </row>
    <row r="147" spans="2:11" ht="43.15" hidden="1" customHeight="1" x14ac:dyDescent="0.15">
      <c r="B147" s="122" t="s">
        <v>170</v>
      </c>
      <c r="C147" s="123"/>
      <c r="D147" s="123"/>
      <c r="E147" s="123"/>
      <c r="F147" s="123"/>
      <c r="G147" s="123"/>
      <c r="H147" s="123"/>
      <c r="I147" s="123"/>
      <c r="J147" s="123"/>
      <c r="K147" s="124"/>
    </row>
    <row r="148" spans="2:11" ht="116.25" hidden="1" customHeight="1" x14ac:dyDescent="0.15">
      <c r="B148" s="125" t="s">
        <v>171</v>
      </c>
      <c r="C148" s="126"/>
      <c r="D148" s="127"/>
      <c r="E148" s="127"/>
      <c r="F148" s="127"/>
      <c r="G148" s="127"/>
      <c r="H148" s="127"/>
      <c r="I148" s="127"/>
      <c r="J148" s="127"/>
      <c r="K148" s="128"/>
    </row>
    <row r="149" spans="2:11" ht="38.65" hidden="1" customHeight="1" x14ac:dyDescent="0.15">
      <c r="B149" s="89" t="s">
        <v>172</v>
      </c>
      <c r="C149" s="90"/>
      <c r="D149" s="90"/>
      <c r="E149" s="90"/>
      <c r="F149" s="90"/>
      <c r="G149" s="90"/>
      <c r="H149" s="90"/>
      <c r="I149" s="90"/>
      <c r="J149" s="90"/>
      <c r="K149" s="91"/>
    </row>
    <row r="150" spans="2:11" ht="117" hidden="1" customHeight="1" x14ac:dyDescent="0.15">
      <c r="B150" s="129" t="s">
        <v>173</v>
      </c>
      <c r="C150" s="130"/>
      <c r="D150" s="130"/>
      <c r="E150" s="130"/>
      <c r="F150" s="130"/>
      <c r="G150" s="130"/>
      <c r="H150" s="130"/>
      <c r="I150" s="130"/>
      <c r="J150" s="130"/>
      <c r="K150" s="131"/>
    </row>
    <row r="151" spans="2:11" ht="117" hidden="1" customHeight="1" x14ac:dyDescent="0.15">
      <c r="B151" s="89" t="s">
        <v>174</v>
      </c>
      <c r="C151" s="90"/>
      <c r="D151" s="90"/>
      <c r="E151" s="90"/>
      <c r="F151" s="90"/>
      <c r="G151" s="90"/>
      <c r="H151" s="90"/>
      <c r="I151" s="90"/>
      <c r="J151" s="90"/>
      <c r="K151" s="91"/>
    </row>
    <row r="152" spans="2:11" ht="80.099999999999994" hidden="1" customHeight="1" x14ac:dyDescent="0.15">
      <c r="B152" s="92" t="s">
        <v>175</v>
      </c>
      <c r="C152" s="93"/>
      <c r="D152" s="93"/>
      <c r="E152" s="93"/>
      <c r="F152" s="93"/>
      <c r="G152" s="93"/>
      <c r="H152" s="93"/>
      <c r="I152" s="93"/>
      <c r="J152" s="93"/>
      <c r="K152" s="94"/>
    </row>
    <row r="153" spans="2:11" ht="80.099999999999994" hidden="1" customHeight="1" x14ac:dyDescent="0.15">
      <c r="B153" s="116" t="s">
        <v>176</v>
      </c>
      <c r="C153" s="117"/>
      <c r="D153" s="117"/>
      <c r="E153" s="117"/>
      <c r="F153" s="117"/>
      <c r="G153" s="117"/>
      <c r="H153" s="117"/>
      <c r="I153" s="117"/>
      <c r="J153" s="117"/>
      <c r="K153" s="118"/>
    </row>
    <row r="154" spans="2:11" ht="80.099999999999994" hidden="1" customHeight="1" x14ac:dyDescent="0.15">
      <c r="B154" s="116" t="s">
        <v>177</v>
      </c>
      <c r="C154" s="117"/>
      <c r="D154" s="117"/>
      <c r="E154" s="117"/>
      <c r="F154" s="117"/>
      <c r="G154" s="117"/>
      <c r="H154" s="117"/>
      <c r="I154" s="117"/>
      <c r="J154" s="117"/>
      <c r="K154" s="118"/>
    </row>
    <row r="155" spans="2:11" ht="80.099999999999994" hidden="1" customHeight="1" x14ac:dyDescent="0.15">
      <c r="B155" s="116" t="s">
        <v>178</v>
      </c>
      <c r="C155" s="117"/>
      <c r="D155" s="117"/>
      <c r="E155" s="117"/>
      <c r="F155" s="117"/>
      <c r="G155" s="117"/>
      <c r="H155" s="117"/>
      <c r="I155" s="117"/>
      <c r="J155" s="117"/>
      <c r="K155" s="118"/>
    </row>
    <row r="156" spans="2:11" ht="80.099999999999994" hidden="1" customHeight="1" x14ac:dyDescent="0.15">
      <c r="B156" s="89" t="s">
        <v>179</v>
      </c>
      <c r="C156" s="90"/>
      <c r="D156" s="90"/>
      <c r="E156" s="90"/>
      <c r="F156" s="90"/>
      <c r="G156" s="90"/>
      <c r="H156" s="90"/>
      <c r="I156" s="90"/>
      <c r="J156" s="90"/>
      <c r="K156" s="91"/>
    </row>
    <row r="157" spans="2:11" ht="35.25" hidden="1" customHeight="1" x14ac:dyDescent="0.15">
      <c r="B157" s="119" t="s">
        <v>180</v>
      </c>
      <c r="C157" s="120"/>
      <c r="D157" s="120"/>
      <c r="E157" s="120"/>
      <c r="F157" s="120"/>
      <c r="G157" s="120"/>
      <c r="H157" s="120"/>
      <c r="I157" s="120"/>
      <c r="J157" s="120"/>
      <c r="K157" s="121"/>
    </row>
    <row r="158" spans="2:11" ht="35.25" hidden="1" customHeight="1" x14ac:dyDescent="0.15">
      <c r="B158" s="86" t="s">
        <v>181</v>
      </c>
      <c r="C158" s="87"/>
      <c r="D158" s="87"/>
      <c r="E158" s="87"/>
      <c r="F158" s="87"/>
      <c r="G158" s="87"/>
      <c r="H158" s="87"/>
      <c r="I158" s="87"/>
      <c r="J158" s="87"/>
      <c r="K158" s="88"/>
    </row>
    <row r="159" spans="2:11" ht="35.25" hidden="1" customHeight="1" x14ac:dyDescent="0.15">
      <c r="B159" s="86" t="s">
        <v>181</v>
      </c>
      <c r="C159" s="87"/>
      <c r="D159" s="87"/>
      <c r="E159" s="87"/>
      <c r="F159" s="87"/>
      <c r="G159" s="87"/>
      <c r="H159" s="87"/>
      <c r="I159" s="87"/>
      <c r="J159" s="87"/>
      <c r="K159" s="88"/>
    </row>
    <row r="160" spans="2:11" ht="21" hidden="1" customHeight="1" x14ac:dyDescent="0.15">
      <c r="B160" s="116" t="s">
        <v>182</v>
      </c>
      <c r="C160" s="117"/>
      <c r="D160" s="117"/>
      <c r="E160" s="117"/>
      <c r="F160" s="117"/>
      <c r="G160" s="117"/>
      <c r="H160" s="117"/>
      <c r="I160" s="117"/>
      <c r="J160" s="117"/>
      <c r="K160" s="118"/>
    </row>
    <row r="161" spans="2:11" ht="21" hidden="1" customHeight="1" x14ac:dyDescent="0.15">
      <c r="B161" s="89" t="s">
        <v>183</v>
      </c>
      <c r="C161" s="90"/>
      <c r="D161" s="90"/>
      <c r="E161" s="90"/>
      <c r="F161" s="90"/>
      <c r="G161" s="90"/>
      <c r="H161" s="90"/>
      <c r="I161" s="90"/>
      <c r="J161" s="90"/>
      <c r="K161" s="91"/>
    </row>
    <row r="162" spans="2:11" ht="42.4" hidden="1" customHeight="1" x14ac:dyDescent="0.15">
      <c r="B162" s="92" t="s">
        <v>184</v>
      </c>
      <c r="C162" s="93"/>
      <c r="D162" s="93"/>
      <c r="E162" s="93"/>
      <c r="F162" s="93"/>
      <c r="G162" s="93"/>
      <c r="H162" s="93"/>
      <c r="I162" s="93"/>
      <c r="J162" s="93"/>
      <c r="K162" s="94"/>
    </row>
    <row r="163" spans="2:11" ht="49.5" hidden="1" customHeight="1" x14ac:dyDescent="0.15">
      <c r="B163" s="92" t="s">
        <v>185</v>
      </c>
      <c r="C163" s="93"/>
      <c r="D163" s="93"/>
      <c r="E163" s="93"/>
      <c r="F163" s="93"/>
      <c r="G163" s="93"/>
      <c r="H163" s="93"/>
      <c r="I163" s="93"/>
      <c r="J163" s="93"/>
      <c r="K163" s="94"/>
    </row>
    <row r="164" spans="2:11" ht="90" hidden="1" customHeight="1" x14ac:dyDescent="0.15">
      <c r="B164" s="95" t="s">
        <v>186</v>
      </c>
      <c r="C164" s="96"/>
      <c r="D164" s="96"/>
      <c r="E164" s="96"/>
      <c r="F164" s="96"/>
      <c r="G164" s="96"/>
      <c r="H164" s="96"/>
      <c r="I164" s="96"/>
      <c r="J164" s="96"/>
      <c r="K164" s="97"/>
    </row>
    <row r="165" spans="2:11" ht="133.15" hidden="1" customHeight="1" x14ac:dyDescent="0.15">
      <c r="B165" s="98" t="s">
        <v>187</v>
      </c>
      <c r="C165" s="99"/>
      <c r="D165" s="99"/>
      <c r="E165" s="99"/>
      <c r="F165" s="99"/>
      <c r="G165" s="99"/>
      <c r="H165" s="99"/>
      <c r="I165" s="99"/>
      <c r="J165" s="99"/>
      <c r="K165" s="100"/>
    </row>
    <row r="166" spans="2:11" ht="22.5" hidden="1" customHeight="1" x14ac:dyDescent="0.15">
      <c r="B166" s="101" t="s">
        <v>188</v>
      </c>
      <c r="C166" s="102"/>
      <c r="D166" s="102"/>
      <c r="E166" s="102"/>
      <c r="F166" s="102"/>
      <c r="G166" s="102"/>
      <c r="H166" s="102"/>
      <c r="I166" s="102"/>
      <c r="J166" s="102"/>
      <c r="K166" s="103"/>
    </row>
    <row r="167" spans="2:11" ht="51" hidden="1" customHeight="1" x14ac:dyDescent="0.15">
      <c r="B167" s="98" t="s">
        <v>189</v>
      </c>
      <c r="C167" s="99"/>
      <c r="D167" s="99"/>
      <c r="E167" s="99"/>
      <c r="F167" s="99"/>
      <c r="G167" s="99"/>
      <c r="H167" s="99"/>
      <c r="I167" s="99"/>
      <c r="J167" s="99"/>
      <c r="K167" s="100"/>
    </row>
    <row r="168" spans="2:11" ht="65.25" hidden="1" customHeight="1" x14ac:dyDescent="0.15">
      <c r="B168" s="80" t="s">
        <v>190</v>
      </c>
      <c r="C168" s="81"/>
      <c r="D168" s="81"/>
      <c r="E168" s="81"/>
      <c r="F168" s="81"/>
      <c r="G168" s="81"/>
      <c r="H168" s="81"/>
      <c r="I168" s="81"/>
      <c r="J168" s="81"/>
      <c r="K168" s="82"/>
    </row>
    <row r="169" spans="2:11" ht="65.25" hidden="1" customHeight="1" x14ac:dyDescent="0.15">
      <c r="B169" s="80" t="s">
        <v>191</v>
      </c>
      <c r="C169" s="81"/>
      <c r="D169" s="81"/>
      <c r="E169" s="81"/>
      <c r="F169" s="81"/>
      <c r="G169" s="81"/>
      <c r="H169" s="81"/>
      <c r="I169" s="81"/>
      <c r="J169" s="81"/>
      <c r="K169" s="82"/>
    </row>
    <row r="170" spans="2:11" ht="65.25" hidden="1" customHeight="1" x14ac:dyDescent="0.15">
      <c r="B170" s="110" t="s">
        <v>192</v>
      </c>
      <c r="C170" s="111"/>
      <c r="D170" s="111"/>
      <c r="E170" s="111"/>
      <c r="F170" s="111"/>
      <c r="G170" s="111"/>
      <c r="H170" s="111"/>
      <c r="I170" s="111"/>
      <c r="J170" s="111"/>
      <c r="K170" s="112"/>
    </row>
    <row r="171" spans="2:11" ht="65.25" hidden="1" customHeight="1" x14ac:dyDescent="0.15">
      <c r="B171" s="80" t="s">
        <v>193</v>
      </c>
      <c r="C171" s="81"/>
      <c r="D171" s="81"/>
      <c r="E171" s="81"/>
      <c r="F171" s="81"/>
      <c r="G171" s="81"/>
      <c r="H171" s="81"/>
      <c r="I171" s="81"/>
      <c r="J171" s="81"/>
      <c r="K171" s="82"/>
    </row>
    <row r="172" spans="2:11" ht="65.25" hidden="1" customHeight="1" x14ac:dyDescent="0.15">
      <c r="B172" s="113" t="s">
        <v>194</v>
      </c>
      <c r="C172" s="114"/>
      <c r="D172" s="114"/>
      <c r="E172" s="114"/>
      <c r="F172" s="114"/>
      <c r="G172" s="114"/>
      <c r="H172" s="114"/>
      <c r="I172" s="114"/>
      <c r="J172" s="114"/>
      <c r="K172" s="115"/>
    </row>
    <row r="173" spans="2:11" ht="20.65" hidden="1" customHeight="1" x14ac:dyDescent="0.15">
      <c r="B173" s="77" t="s">
        <v>195</v>
      </c>
      <c r="C173" s="78"/>
      <c r="D173" s="78"/>
      <c r="E173" s="78"/>
      <c r="F173" s="78"/>
      <c r="G173" s="78"/>
      <c r="H173" s="78"/>
      <c r="I173" s="78"/>
      <c r="J173" s="78"/>
      <c r="K173" s="79"/>
    </row>
    <row r="174" spans="2:11" ht="39" hidden="1" customHeight="1" x14ac:dyDescent="0.15">
      <c r="B174" s="80" t="s">
        <v>196</v>
      </c>
      <c r="C174" s="81"/>
      <c r="D174" s="81"/>
      <c r="E174" s="81"/>
      <c r="F174" s="81"/>
      <c r="G174" s="81"/>
      <c r="H174" s="81"/>
      <c r="I174" s="81"/>
      <c r="J174" s="81"/>
      <c r="K174" s="82"/>
    </row>
    <row r="175" spans="2:11" ht="21" hidden="1" customHeight="1" x14ac:dyDescent="0.15">
      <c r="B175" s="83" t="s">
        <v>197</v>
      </c>
      <c r="C175" s="84"/>
      <c r="D175" s="84"/>
      <c r="E175" s="84"/>
      <c r="F175" s="84"/>
      <c r="G175" s="84"/>
      <c r="H175" s="84"/>
      <c r="I175" s="84"/>
      <c r="J175" s="84"/>
      <c r="K175" s="85"/>
    </row>
    <row r="176" spans="2:11" ht="39" hidden="1" customHeight="1" x14ac:dyDescent="0.15">
      <c r="B176" s="86" t="s">
        <v>198</v>
      </c>
      <c r="C176" s="87"/>
      <c r="D176" s="87"/>
      <c r="E176" s="87"/>
      <c r="F176" s="87"/>
      <c r="G176" s="87"/>
      <c r="H176" s="87"/>
      <c r="I176" s="87"/>
      <c r="J176" s="87"/>
      <c r="K176" s="88"/>
    </row>
    <row r="177" spans="2:20" ht="19.5" hidden="1" customHeight="1" x14ac:dyDescent="0.15">
      <c r="B177" s="89" t="s">
        <v>199</v>
      </c>
      <c r="C177" s="90"/>
      <c r="D177" s="90"/>
      <c r="E177" s="90"/>
      <c r="F177" s="90"/>
      <c r="G177" s="90"/>
      <c r="H177" s="90"/>
      <c r="I177" s="90"/>
      <c r="J177" s="90"/>
      <c r="K177" s="91"/>
    </row>
    <row r="178" spans="2:20" ht="40.15" hidden="1" customHeight="1" x14ac:dyDescent="0.15">
      <c r="B178" s="104" t="s">
        <v>200</v>
      </c>
      <c r="C178" s="105"/>
      <c r="D178" s="105"/>
      <c r="E178" s="105"/>
      <c r="F178" s="105"/>
      <c r="G178" s="105"/>
      <c r="H178" s="105"/>
      <c r="I178" s="105"/>
      <c r="J178" s="105"/>
      <c r="K178" s="106"/>
    </row>
    <row r="179" spans="2:20" ht="40.15" hidden="1" customHeight="1" x14ac:dyDescent="0.15">
      <c r="B179" s="107" t="s">
        <v>201</v>
      </c>
      <c r="C179" s="108"/>
      <c r="D179" s="108"/>
      <c r="E179" s="108"/>
      <c r="F179" s="108"/>
      <c r="G179" s="108"/>
      <c r="H179" s="108"/>
      <c r="I179" s="108"/>
      <c r="J179" s="108"/>
      <c r="K179" s="109"/>
    </row>
    <row r="180" spans="2:20" ht="41.25" hidden="1" customHeight="1" x14ac:dyDescent="0.15">
      <c r="B180" s="98" t="s">
        <v>202</v>
      </c>
      <c r="C180" s="99"/>
      <c r="D180" s="99"/>
      <c r="E180" s="99"/>
      <c r="F180" s="99"/>
      <c r="G180" s="99"/>
      <c r="H180" s="99"/>
      <c r="I180" s="99"/>
      <c r="J180" s="99"/>
      <c r="K180" s="100"/>
    </row>
    <row r="181" spans="2:20" ht="19.5" hidden="1" customHeight="1" x14ac:dyDescent="0.15">
      <c r="B181" s="101" t="s">
        <v>203</v>
      </c>
      <c r="C181" s="102"/>
      <c r="D181" s="102"/>
      <c r="E181" s="102"/>
      <c r="F181" s="102"/>
      <c r="G181" s="102"/>
      <c r="H181" s="102"/>
      <c r="I181" s="102"/>
      <c r="J181" s="102"/>
      <c r="K181" s="103"/>
    </row>
    <row r="182" spans="2:20" ht="40.5" hidden="1" customHeight="1" x14ac:dyDescent="0.15">
      <c r="B182" s="98" t="s">
        <v>204</v>
      </c>
      <c r="C182" s="99"/>
      <c r="D182" s="99"/>
      <c r="E182" s="99"/>
      <c r="F182" s="99"/>
      <c r="G182" s="99"/>
      <c r="H182" s="99"/>
      <c r="I182" s="99"/>
      <c r="J182" s="99"/>
      <c r="K182" s="100"/>
    </row>
    <row r="183" spans="2:20" ht="19.5" hidden="1" customHeight="1" x14ac:dyDescent="0.15">
      <c r="B183" s="101" t="s">
        <v>205</v>
      </c>
      <c r="C183" s="102"/>
      <c r="D183" s="102"/>
      <c r="E183" s="102"/>
      <c r="F183" s="102"/>
      <c r="G183" s="102"/>
      <c r="H183" s="102"/>
      <c r="I183" s="102"/>
      <c r="J183" s="102"/>
      <c r="K183" s="103"/>
    </row>
    <row r="184" spans="2:20" ht="150.75" hidden="1" customHeight="1" x14ac:dyDescent="0.15">
      <c r="B184" s="104" t="s">
        <v>206</v>
      </c>
      <c r="C184" s="105"/>
      <c r="D184" s="105"/>
      <c r="E184" s="105"/>
      <c r="F184" s="105"/>
      <c r="G184" s="105"/>
      <c r="H184" s="105"/>
      <c r="I184" s="105"/>
      <c r="J184" s="105"/>
      <c r="K184" s="106"/>
    </row>
    <row r="185" spans="2:20" ht="186.75" hidden="1" customHeight="1" x14ac:dyDescent="0.15">
      <c r="B185" s="107" t="s">
        <v>207</v>
      </c>
      <c r="C185" s="108"/>
      <c r="D185" s="108"/>
      <c r="E185" s="108"/>
      <c r="F185" s="108"/>
      <c r="G185" s="108"/>
      <c r="H185" s="108"/>
      <c r="I185" s="108"/>
      <c r="J185" s="108"/>
      <c r="K185" s="109"/>
      <c r="M185" s="21">
        <f>IF(OR(LEFT(H35,1)="×",K43="×",LEFT(K46,1)="×",K48="×",LEFT(K49,1)="×",K51="×",LEFT(K54,1)="×",LEFT(K56,1)="×",K70="×",K71="×",K72="×",LEFT(K76,1)="×",LEFT(K78,1)="×",K79="×",K85="×",K86="×",K89="×",K90="×",K92="×",K96="×",K97="×",LEFT(K101,1)="×"),1,0)</f>
        <v>0</v>
      </c>
      <c r="N185" s="414" t="s">
        <v>208</v>
      </c>
      <c r="O185" s="415"/>
      <c r="P185" s="415"/>
      <c r="Q185" s="415"/>
      <c r="R185" s="415"/>
      <c r="S185" s="415"/>
      <c r="T185" s="415"/>
    </row>
    <row r="186" spans="2:20" ht="19.5" hidden="1" customHeight="1" x14ac:dyDescent="0.15">
      <c r="B186" s="8"/>
      <c r="C186" s="8"/>
      <c r="D186" s="8"/>
      <c r="E186" s="8"/>
      <c r="F186" s="8"/>
      <c r="G186" s="8"/>
      <c r="H186" s="8"/>
      <c r="I186" s="8"/>
      <c r="J186" s="8"/>
      <c r="K186" s="8"/>
    </row>
    <row r="187" spans="2:20" ht="24" hidden="1" customHeight="1" x14ac:dyDescent="0.15">
      <c r="B187" s="76" t="s">
        <v>209</v>
      </c>
      <c r="C187" s="76"/>
      <c r="D187" s="76"/>
    </row>
    <row r="188" spans="2:20" ht="24" hidden="1" customHeight="1" x14ac:dyDescent="0.15">
      <c r="B188" s="17">
        <f>IF(LEFT(B3,5)="１．新規申",1,IF(LEFT(B3,5)="２．再申請",2,IF(LEFT(B3,5)="３．変更申",2,IF(LEFT(B3,5)="４．再変更",2,IF(LEFT(B3,5)="５．その他",2,0)))))</f>
        <v>1</v>
      </c>
      <c r="C188" s="4" t="s">
        <v>210</v>
      </c>
    </row>
    <row r="189" spans="2:20" ht="24" hidden="1" customHeight="1" x14ac:dyDescent="0.15">
      <c r="B189" s="17">
        <f>IF(txtKenShu=txtKenShuMizukara,1,IF(txtKenShu=txtKenShuItaku,2,IF(txtKenShu=txtKenShuJutaku,3,IF(txtKenShu=txtKenShuKyoudou,4,IF(txtKenShu=txtKenShuTestbed,5,0)))))</f>
        <v>2</v>
      </c>
      <c r="C189" s="4" t="s">
        <v>211</v>
      </c>
      <c r="H189" s="22"/>
    </row>
    <row r="191" spans="2:20" ht="24" customHeight="1" x14ac:dyDescent="0.15"/>
    <row r="192" spans="2:20"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sheetData>
  <sheetProtection algorithmName="SHA-512" hashValue="O9vl+wAmq7IklzqAvD2yJos5Bch1ewF00vHxPhghcfeaxy9pJF33dxjxVoTlxm6VflDdZsSCTs4flOoSng7/UA==" saltValue="nrY1/LUipD4N0+0ZA6kE1Q==" spinCount="100000" sheet="1" formatCells="0" formatRows="0" selectLockedCells="1"/>
  <customSheetViews>
    <customSheetView guid="{041EED31-6EBA-4908-960E-CCDFFEFAD324}" scale="80" showPageBreaks="1" fitToPage="1" printArea="1" hiddenRows="1" view="pageBreakPreview">
      <selection activeCell="E18" sqref="E18:K18"/>
      <rowBreaks count="4" manualBreakCount="4">
        <brk id="28" min="1" max="10" man="1"/>
        <brk id="58" min="1" max="10" man="1"/>
        <brk id="81" max="16383" man="1"/>
        <brk id="106" min="1" max="10" man="1"/>
      </rowBreaks>
      <pageMargins left="0" right="0" top="0" bottom="0" header="0" footer="0"/>
      <printOptions horizontalCentered="1"/>
      <pageSetup paperSize="9" scale="55" fitToHeight="0" orientation="portrait" horizontalDpi="4294967293" r:id="rId1"/>
      <headerFooter>
        <oddFooter>&amp;C&amp;"BIZ UDPゴシック,標準"&amp;12&amp;P</oddFooter>
      </headerFooter>
    </customSheetView>
    <customSheetView guid="{E3BB6CFC-2197-4800-8F82-F8B9664DDF56}" scale="80" showPageBreaks="1" fitToPage="1" printArea="1" hiddenRows="1" view="pageBreakPreview">
      <selection activeCell="B3" sqref="B3:E3"/>
      <rowBreaks count="4" manualBreakCount="4">
        <brk id="28" min="1" max="10" man="1"/>
        <brk id="58" min="1" max="10" man="1"/>
        <brk id="81" max="16383" man="1"/>
        <brk id="106" min="1" max="10" man="1"/>
      </rowBreaks>
      <pageMargins left="0" right="0" top="0" bottom="0" header="0" footer="0"/>
      <printOptions horizontalCentered="1"/>
      <pageSetup paperSize="9" scale="55" fitToHeight="0" orientation="portrait" horizontalDpi="4294967293" r:id="rId2"/>
      <headerFooter>
        <oddFooter>&amp;C&amp;"BIZ UDPゴシック,標準"&amp;12&amp;P</oddFooter>
      </headerFooter>
    </customSheetView>
  </customSheetViews>
  <mergeCells count="302">
    <mergeCell ref="B109:D109"/>
    <mergeCell ref="E109:K109"/>
    <mergeCell ref="M1:T1"/>
    <mergeCell ref="M37:T37"/>
    <mergeCell ref="N185:T185"/>
    <mergeCell ref="D1:I2"/>
    <mergeCell ref="J1:K1"/>
    <mergeCell ref="B5:D8"/>
    <mergeCell ref="E5:E6"/>
    <mergeCell ref="G5:K5"/>
    <mergeCell ref="B9:D9"/>
    <mergeCell ref="E9:K9"/>
    <mergeCell ref="M9:T10"/>
    <mergeCell ref="B10:K10"/>
    <mergeCell ref="B11:D11"/>
    <mergeCell ref="E11:G11"/>
    <mergeCell ref="H11:K11"/>
    <mergeCell ref="M11:T11"/>
    <mergeCell ref="M5:T5"/>
    <mergeCell ref="G6:K6"/>
    <mergeCell ref="M6:T6"/>
    <mergeCell ref="E7:E8"/>
    <mergeCell ref="G7:K7"/>
    <mergeCell ref="M7:T7"/>
    <mergeCell ref="G8:K8"/>
    <mergeCell ref="M8:T8"/>
    <mergeCell ref="B16:D17"/>
    <mergeCell ref="F16:G16"/>
    <mergeCell ref="H16:K16"/>
    <mergeCell ref="L16:L17"/>
    <mergeCell ref="M16:T17"/>
    <mergeCell ref="F17:G17"/>
    <mergeCell ref="H17:K17"/>
    <mergeCell ref="B13:D13"/>
    <mergeCell ref="E13:K13"/>
    <mergeCell ref="D14:K14"/>
    <mergeCell ref="B15:D15"/>
    <mergeCell ref="E15:K15"/>
    <mergeCell ref="M15:T15"/>
    <mergeCell ref="M12:T13"/>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B38:C38"/>
    <mergeCell ref="D38:E38"/>
    <mergeCell ref="F38:K38"/>
    <mergeCell ref="B35:C35"/>
    <mergeCell ref="D35:G35"/>
    <mergeCell ref="J35:K35"/>
    <mergeCell ref="B41:C43"/>
    <mergeCell ref="D41:E41"/>
    <mergeCell ref="F41:K41"/>
    <mergeCell ref="M41:T42"/>
    <mergeCell ref="D42:E42"/>
    <mergeCell ref="F42:K42"/>
    <mergeCell ref="D43:J43"/>
    <mergeCell ref="B39:J39"/>
    <mergeCell ref="B40:C40"/>
    <mergeCell ref="D40:E40"/>
    <mergeCell ref="F40:K40"/>
    <mergeCell ref="M40:T40"/>
    <mergeCell ref="M38:T39"/>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3:K53"/>
    <mergeCell ref="B52:K52"/>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66:K66"/>
    <mergeCell ref="B67:C68"/>
    <mergeCell ref="D67:E67"/>
    <mergeCell ref="F67:K67"/>
    <mergeCell ref="M67:T67"/>
    <mergeCell ref="D68:E68"/>
    <mergeCell ref="F68:K68"/>
    <mergeCell ref="M68:T69"/>
    <mergeCell ref="B69:K69"/>
    <mergeCell ref="B73:K73"/>
    <mergeCell ref="B74:K74"/>
    <mergeCell ref="B75:K75"/>
    <mergeCell ref="B76:C76"/>
    <mergeCell ref="D76:J76"/>
    <mergeCell ref="B77:K77"/>
    <mergeCell ref="B70:C72"/>
    <mergeCell ref="D70:J70"/>
    <mergeCell ref="M70:T70"/>
    <mergeCell ref="D71:J71"/>
    <mergeCell ref="M71:T71"/>
    <mergeCell ref="D72:J72"/>
    <mergeCell ref="B81:C81"/>
    <mergeCell ref="D81:E81"/>
    <mergeCell ref="F81:K81"/>
    <mergeCell ref="B82:K82"/>
    <mergeCell ref="B83:C83"/>
    <mergeCell ref="D83:J83"/>
    <mergeCell ref="B78:C78"/>
    <mergeCell ref="D78:J78"/>
    <mergeCell ref="M78:T78"/>
    <mergeCell ref="B79:C79"/>
    <mergeCell ref="D79:J79"/>
    <mergeCell ref="B80:C80"/>
    <mergeCell ref="D80:J80"/>
    <mergeCell ref="M81:T81"/>
    <mergeCell ref="M87:T87"/>
    <mergeCell ref="D88:E88"/>
    <mergeCell ref="F88:K88"/>
    <mergeCell ref="D89:J89"/>
    <mergeCell ref="D90:J90"/>
    <mergeCell ref="B91:K91"/>
    <mergeCell ref="M83:T83"/>
    <mergeCell ref="B84:C90"/>
    <mergeCell ref="D84:E84"/>
    <mergeCell ref="F84:K84"/>
    <mergeCell ref="M84:T84"/>
    <mergeCell ref="D85:J85"/>
    <mergeCell ref="M85:T85"/>
    <mergeCell ref="D86:J86"/>
    <mergeCell ref="D87:E87"/>
    <mergeCell ref="F87:K87"/>
    <mergeCell ref="M91:T95"/>
    <mergeCell ref="B97:J97"/>
    <mergeCell ref="B98:D98"/>
    <mergeCell ref="E98:K98"/>
    <mergeCell ref="B100:K100"/>
    <mergeCell ref="B101:J101"/>
    <mergeCell ref="M101:T101"/>
    <mergeCell ref="B92:C92"/>
    <mergeCell ref="D92:J92"/>
    <mergeCell ref="B94:K94"/>
    <mergeCell ref="B96:J96"/>
    <mergeCell ref="B93:K93"/>
    <mergeCell ref="B99:K99"/>
    <mergeCell ref="B95:D95"/>
    <mergeCell ref="E95:F95"/>
    <mergeCell ref="H95:I95"/>
    <mergeCell ref="J95:K95"/>
    <mergeCell ref="M96:T97"/>
    <mergeCell ref="B106:C106"/>
    <mergeCell ref="D106:E106"/>
    <mergeCell ref="F106:K106"/>
    <mergeCell ref="M106:T106"/>
    <mergeCell ref="B108:D108"/>
    <mergeCell ref="E108:K108"/>
    <mergeCell ref="M108:T108"/>
    <mergeCell ref="B102:C102"/>
    <mergeCell ref="E102:H102"/>
    <mergeCell ref="J102:K102"/>
    <mergeCell ref="B104:K104"/>
    <mergeCell ref="B105:J105"/>
    <mergeCell ref="M105:T105"/>
    <mergeCell ref="B103:K103"/>
    <mergeCell ref="B107:K107"/>
    <mergeCell ref="B118:K118"/>
    <mergeCell ref="B119:K119"/>
    <mergeCell ref="B125:K125"/>
    <mergeCell ref="B126:K126"/>
    <mergeCell ref="B127:K127"/>
    <mergeCell ref="B128:K128"/>
    <mergeCell ref="B124:K124"/>
    <mergeCell ref="B112:D112"/>
    <mergeCell ref="B113:K113"/>
    <mergeCell ref="B114:K114"/>
    <mergeCell ref="B115:K115"/>
    <mergeCell ref="B116:K116"/>
    <mergeCell ref="B117:K117"/>
    <mergeCell ref="B121:K121"/>
    <mergeCell ref="B122:K122"/>
    <mergeCell ref="B123:K123"/>
    <mergeCell ref="B135:K135"/>
    <mergeCell ref="B136:K136"/>
    <mergeCell ref="B137:K137"/>
    <mergeCell ref="B138:K138"/>
    <mergeCell ref="B139:K139"/>
    <mergeCell ref="B140:K140"/>
    <mergeCell ref="B129:K129"/>
    <mergeCell ref="B130:K130"/>
    <mergeCell ref="B131:K131"/>
    <mergeCell ref="B132:K132"/>
    <mergeCell ref="B133:K133"/>
    <mergeCell ref="B134:K134"/>
    <mergeCell ref="B152:K152"/>
    <mergeCell ref="B153:K153"/>
    <mergeCell ref="B154:K154"/>
    <mergeCell ref="B155:K155"/>
    <mergeCell ref="B156:K156"/>
    <mergeCell ref="B157:K157"/>
    <mergeCell ref="B147:K147"/>
    <mergeCell ref="B148:K148"/>
    <mergeCell ref="B149:K149"/>
    <mergeCell ref="B150:K150"/>
    <mergeCell ref="B151:K151"/>
    <mergeCell ref="B179:K179"/>
    <mergeCell ref="B178:K178"/>
    <mergeCell ref="B171:K171"/>
    <mergeCell ref="B172:K172"/>
    <mergeCell ref="B158:K158"/>
    <mergeCell ref="B159:K159"/>
    <mergeCell ref="B160:K160"/>
    <mergeCell ref="B161:K161"/>
    <mergeCell ref="B162:K162"/>
    <mergeCell ref="M109:T109"/>
    <mergeCell ref="B3:F3"/>
    <mergeCell ref="M3:T3"/>
    <mergeCell ref="M14:T14"/>
    <mergeCell ref="B187:D187"/>
    <mergeCell ref="B173:K173"/>
    <mergeCell ref="B174:K174"/>
    <mergeCell ref="B175:K175"/>
    <mergeCell ref="B176:K176"/>
    <mergeCell ref="B177:K177"/>
    <mergeCell ref="B163:K163"/>
    <mergeCell ref="B164:K164"/>
    <mergeCell ref="B180:K180"/>
    <mergeCell ref="B181:K181"/>
    <mergeCell ref="B182:K182"/>
    <mergeCell ref="B183:K183"/>
    <mergeCell ref="B184:K184"/>
    <mergeCell ref="B185:K185"/>
    <mergeCell ref="B166:K166"/>
    <mergeCell ref="B165:K165"/>
    <mergeCell ref="B167:K167"/>
    <mergeCell ref="B169:K169"/>
    <mergeCell ref="B170:K170"/>
    <mergeCell ref="B168:K168"/>
  </mergeCells>
  <phoneticPr fontId="1"/>
  <conditionalFormatting sqref="B84">
    <cfRule type="containsText" dxfId="84" priority="50" operator="containsText" text="不要">
      <formula>NOT(ISERROR(SEARCH("不要",B84)))</formula>
    </cfRule>
  </conditionalFormatting>
  <conditionalFormatting sqref="B34:C34">
    <cfRule type="containsText" dxfId="83" priority="55" operator="containsText" text="必ず">
      <formula>NOT(ISERROR(SEARCH("必ず",B34)))</formula>
    </cfRule>
  </conditionalFormatting>
  <conditionalFormatting sqref="B36:C37">
    <cfRule type="containsText" dxfId="82" priority="42" operator="containsText" text="不要">
      <formula>NOT(ISERROR(SEARCH("不要",B36)))</formula>
    </cfRule>
  </conditionalFormatting>
  <conditionalFormatting sqref="B40:C40 B41">
    <cfRule type="containsText" dxfId="81" priority="53" operator="containsText" text="不要">
      <formula>NOT(ISERROR(SEARCH("不要",B40)))</formula>
    </cfRule>
  </conditionalFormatting>
  <conditionalFormatting sqref="B47:C51">
    <cfRule type="containsText" dxfId="80" priority="47" operator="containsText" text="不要">
      <formula>NOT(ISERROR(SEARCH("不要",B47)))</formula>
    </cfRule>
  </conditionalFormatting>
  <conditionalFormatting sqref="B54:C64">
    <cfRule type="containsText" dxfId="79" priority="43" operator="containsText" text="不要">
      <formula>NOT(ISERROR(SEARCH("不要",B54)))</formula>
    </cfRule>
  </conditionalFormatting>
  <conditionalFormatting sqref="B79:C81">
    <cfRule type="containsText" dxfId="78" priority="44" operator="containsText" text="不要">
      <formula>NOT(ISERROR(SEARCH("不要",B79)))</formula>
    </cfRule>
  </conditionalFormatting>
  <conditionalFormatting sqref="B102:C102">
    <cfRule type="containsText" dxfId="77" priority="49" operator="containsText" text="不要">
      <formula>NOT(ISERROR(SEARCH("不要",B102)))</formula>
    </cfRule>
  </conditionalFormatting>
  <conditionalFormatting sqref="B106:C106">
    <cfRule type="containsText" dxfId="76" priority="48" operator="containsText" text="不要">
      <formula>NOT(ISERROR(SEARCH("不要",B106)))</formula>
    </cfRule>
  </conditionalFormatting>
  <conditionalFormatting sqref="B3:E3">
    <cfRule type="expression" dxfId="75" priority="6">
      <formula>nYoushiki=2</formula>
    </cfRule>
    <cfRule type="expression" dxfId="74" priority="7">
      <formula>nYoushiki=1</formula>
    </cfRule>
  </conditionalFormatting>
  <conditionalFormatting sqref="D81:E81">
    <cfRule type="expression" dxfId="73" priority="12">
      <formula>$B$81="記載は不要です"</formula>
    </cfRule>
  </conditionalFormatting>
  <conditionalFormatting sqref="D14:K14">
    <cfRule type="expression" dxfId="72" priority="2">
      <formula>nKenShu=5</formula>
    </cfRule>
    <cfRule type="expression" dxfId="71" priority="3">
      <formula>nKenShu=4</formula>
    </cfRule>
    <cfRule type="expression" dxfId="70" priority="4">
      <formula>nKenShu=3</formula>
    </cfRule>
    <cfRule type="expression" dxfId="69" priority="5">
      <formula>nKenShu=2</formula>
    </cfRule>
    <cfRule type="expression" dxfId="68" priority="8">
      <formula>nKenShu=1</formula>
    </cfRule>
  </conditionalFormatting>
  <conditionalFormatting sqref="E102:H102 J102:K102">
    <cfRule type="expression" dxfId="67" priority="14">
      <formula>$B$102="記載は不要です"</formula>
    </cfRule>
  </conditionalFormatting>
  <conditionalFormatting sqref="F47">
    <cfRule type="expression" dxfId="66" priority="31">
      <formula>$B$47="記載・選択は不要です"</formula>
    </cfRule>
  </conditionalFormatting>
  <conditionalFormatting sqref="F36:K36">
    <cfRule type="expression" dxfId="65" priority="36">
      <formula>B36="記載は不要です"</formula>
    </cfRule>
  </conditionalFormatting>
  <conditionalFormatting sqref="F41:K42">
    <cfRule type="expression" dxfId="64" priority="35">
      <formula>$B$41="記載は不要です"</formula>
    </cfRule>
  </conditionalFormatting>
  <conditionalFormatting sqref="F47:K47">
    <cfRule type="expression" dxfId="63" priority="32">
      <formula>$B$47="記載・選択は不要です"</formula>
    </cfRule>
  </conditionalFormatting>
  <conditionalFormatting sqref="F50:K50 K51">
    <cfRule type="expression" dxfId="62" priority="26">
      <formula>$B$50="記載・選択は不要です"</formula>
    </cfRule>
  </conditionalFormatting>
  <conditionalFormatting sqref="F55:K55">
    <cfRule type="expression" dxfId="61" priority="25">
      <formula>$B$55="記載は不要です"</formula>
    </cfRule>
  </conditionalFormatting>
  <conditionalFormatting sqref="F57:K58">
    <cfRule type="expression" dxfId="60" priority="24">
      <formula>$B$57="記載は不要です"</formula>
    </cfRule>
  </conditionalFormatting>
  <conditionalFormatting sqref="F60:K64">
    <cfRule type="expression" dxfId="59" priority="23">
      <formula>$B$60="記載は不要です"</formula>
    </cfRule>
  </conditionalFormatting>
  <conditionalFormatting sqref="F81:K81">
    <cfRule type="expression" dxfId="58" priority="11">
      <formula>$B$81="記載は不要です"</formula>
    </cfRule>
  </conditionalFormatting>
  <conditionalFormatting sqref="F84:K84 K85:K86 F87:K88 K89:K90">
    <cfRule type="expression" dxfId="57" priority="16">
      <formula>$B$84="記載・選択は不要です"</formula>
    </cfRule>
  </conditionalFormatting>
  <conditionalFormatting sqref="F106:K106">
    <cfRule type="expression" dxfId="56" priority="13">
      <formula>$B$106="記載は不要です"</formula>
    </cfRule>
  </conditionalFormatting>
  <conditionalFormatting sqref="G47:H47">
    <cfRule type="expression" dxfId="55" priority="30">
      <formula>$B$47="記載・選択は不要です"</formula>
    </cfRule>
    <cfRule type="expression" dxfId="54" priority="28">
      <formula>LEFT($F$47)&lt;&gt;"４"</formula>
    </cfRule>
  </conditionalFormatting>
  <conditionalFormatting sqref="G5:K8">
    <cfRule type="expression" dxfId="53" priority="10">
      <formula>nKenShu=2</formula>
    </cfRule>
  </conditionalFormatting>
  <conditionalFormatting sqref="I35">
    <cfRule type="expression" dxfId="52" priority="37">
      <formula>AND(LEFT($H$35)&lt;&gt;"３",LEFT($H$35)&lt;&gt;"×")</formula>
    </cfRule>
  </conditionalFormatting>
  <conditionalFormatting sqref="I47:K47">
    <cfRule type="expression" dxfId="51" priority="27">
      <formula>LEFT($F$47)&lt;&gt;"４"</formula>
    </cfRule>
  </conditionalFormatting>
  <conditionalFormatting sqref="J35:K35">
    <cfRule type="expression" dxfId="50" priority="38">
      <formula>AND(LEFT($H$35)&lt;&gt;"３",LEFT($H$35)&lt;&gt;"×")</formula>
    </cfRule>
  </conditionalFormatting>
  <conditionalFormatting sqref="K43">
    <cfRule type="expression" dxfId="49" priority="34">
      <formula>$B$41="記載は不要です"</formula>
    </cfRule>
  </conditionalFormatting>
  <conditionalFormatting sqref="K48:K49">
    <cfRule type="expression" dxfId="48" priority="29">
      <formula>$B$47="記載・選択は不要です"</formula>
    </cfRule>
  </conditionalFormatting>
  <conditionalFormatting sqref="K79">
    <cfRule type="expression" dxfId="47" priority="22">
      <formula>$B$79="選択は不要です"</formula>
    </cfRule>
  </conditionalFormatting>
  <conditionalFormatting sqref="K80">
    <cfRule type="expression" dxfId="46" priority="21">
      <formula>$B$80="選択は不要です"</formula>
    </cfRule>
  </conditionalFormatting>
  <conditionalFormatting sqref="K85:K86 K89:K90">
    <cfRule type="expression" dxfId="45" priority="15">
      <formula>$B$84="記載・選択は不要です"</formula>
    </cfRule>
  </conditionalFormatting>
  <conditionalFormatting sqref="M15:T15">
    <cfRule type="expression" dxfId="44" priority="1">
      <formula>LEFT($M$15,2)="様式"</formula>
    </cfRule>
  </conditionalFormatting>
  <conditionalFormatting sqref="M37:T37">
    <cfRule type="expression" dxfId="43" priority="39">
      <formula>$B$189=0</formula>
    </cfRule>
  </conditionalFormatting>
  <dataValidations count="29">
    <dataValidation type="list" allowBlank="1" showInputMessage="1" showErrorMessage="1" sqref="K101" xr:uid="{F5D4CCD0-2B69-4C44-9809-854EEB7F89C5}">
      <formula1>"選択してください,１．実験は行わない,２．倫理委員会の承認を受けている,３．承認を受ける予定である,×　承認を受ける予定はない"</formula1>
    </dataValidation>
    <dataValidation type="list" allowBlank="1" showInputMessage="1" showErrorMessage="1" sqref="K56" xr:uid="{8F6C065D-E67E-44F8-8164-50663C4A3203}">
      <formula1>"選択してください,１．保管しない,２．担保しながら保管する,×　担保せずに保管する"</formula1>
    </dataValidation>
    <dataValidation type="list" allowBlank="1" showInputMessage="1" showErrorMessage="1" sqref="K105" xr:uid="{B4559772-D30E-4FDB-9B3C-30534D055F1B}">
      <formula1>"選択してください,１．初回の申請であるため上記リスク評価結果がない,２．コメントがあった,３．コメントはなかった"</formula1>
    </dataValidation>
    <dataValidation type="list" allowBlank="1" showInputMessage="1" showErrorMessage="1" sqref="K46" xr:uid="{032E4A2F-E07C-4070-867F-B65CD16B844D}">
      <formula1>"選択してください,１．オプトイン,２．オプトアウト, ３．オプトイン、オプトアウトの両方,×（両方ともしない）"</formula1>
    </dataValidation>
    <dataValidation type="list" allowBlank="1" showInputMessage="1" showErrorMessage="1" sqref="K106 K36" xr:uid="{ED81A685-C33A-452A-8330-BA64B5E820F4}">
      <formula1>"　,１．NICT,２．NICT以外"</formula1>
    </dataValidation>
    <dataValidation type="list" allowBlank="1" showInputMessage="1" showErrorMessage="1" sqref="K39" xr:uid="{04C0427D-3DA6-449C-9818-7A972A549C7A}">
      <formula1>"選択してください　,１．国内のみ,２．国内および海外,３．海外のみ"</formula1>
    </dataValidation>
    <dataValidation type="list" allowBlank="1" showInputMessage="1" showErrorMessage="1" sqref="K100 K84" xr:uid="{99A97FB1-154A-45CE-9B5E-0B8D82C3E644}">
      <formula1>"　,○,×"</formula1>
    </dataValidation>
    <dataValidation imeMode="halfAlpha" allowBlank="1" showInputMessage="1" showErrorMessage="1" sqref="E20:K20" xr:uid="{5B4CC67C-4DDB-4E78-A597-269DD38E6DAB}"/>
    <dataValidation type="list" allowBlank="1" showInputMessage="1" showErrorMessage="1" sqref="D15" xr:uid="{C2711B44-1097-47D1-A1C2-F1123F98DDFE}">
      <formula1>$B$114:$B$117</formula1>
    </dataValidation>
    <dataValidation allowBlank="1" showDropDown="1" showInputMessage="1" showErrorMessage="1" sqref="F55 E27 E98:K98 E26:F26 F57:F58" xr:uid="{E2DAAF7F-E780-49C5-A48D-8AF2C22F512C}"/>
    <dataValidation type="list" allowBlank="1" showInputMessage="1" showErrorMessage="1" sqref="D14:K14" xr:uid="{14F1235D-A455-414F-9A8F-D7277694358B}">
      <formula1>$B$114:$B$119</formula1>
    </dataValidation>
    <dataValidation type="list" allowBlank="1" showInputMessage="1" showErrorMessage="1" sqref="F47" xr:uid="{6AE25F12-4773-4BCF-A806-9CE0720DD52F}">
      <formula1>"選択してください,１．書面,２．Web,３．アプリ,４．その他"</formula1>
    </dataValidation>
    <dataValidation type="list" allowBlank="1" showInputMessage="1" showErrorMessage="1" sqref="K59" xr:uid="{76EF99AD-1259-43FB-99C8-FDB3D7965D3E}">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K97" xr:uid="{3660E845-3774-495B-8DBB-93D74B7EAA41}">
      <formula1>"選択してください　,○,×"</formula1>
    </dataValidation>
    <dataValidation type="list" allowBlank="1" showInputMessage="1" showErrorMessage="1" sqref="K54" xr:uid="{8D14337A-4B43-4BD6-A9AD-F9ACFE6E4A65}">
      <formula1>"選択してください,１．移転しない,２．担保しながら移転する,×　担保せずに移転する"</formula1>
    </dataValidation>
    <dataValidation type="list" allowBlank="1" showInputMessage="1" showErrorMessage="1" sqref="K83" xr:uid="{AAA25A67-708A-4396-A0D1-8F5E467DBEF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86" xr:uid="{E64CE79A-FF13-469D-9BC0-9B0324B654E9}">
      <formula1>"選択してください,○,×,非該当（③匿名加工情報は取り扱わない）"</formula1>
    </dataValidation>
    <dataValidation type="list" allowBlank="1" showInputMessage="1" showErrorMessage="1" sqref="K49" xr:uid="{F861E376-D6B2-4CBF-A8C4-0C3FE4715844}">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78" xr:uid="{907E3964-C6B8-491A-9DAF-4EA32730AD84}">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H35" xr:uid="{03FBE0F9-3B43-4010-938E-0AE5BCF59870}">
      <formula1>"選択してください,１．同意は本研究で取得する,２．同意は他者が取得済み,３．その他,×　同意は取得しない"</formula1>
    </dataValidation>
    <dataValidation type="list" allowBlank="1" showInputMessage="1" showErrorMessage="1" sqref="K80" xr:uid="{1286F6F8-1FEB-4BF0-8B46-4A93F46BEB2A}">
      <formula1>"選択してください,１．再委託しない,２．再委託し、再委託先は把握している,３．再委託し、再委託先は把握していない"</formula1>
    </dataValidation>
    <dataValidation type="list" allowBlank="1" showInputMessage="1" showErrorMessage="1" sqref="K85" xr:uid="{AB5CE390-7835-4329-8C85-78A5C709B6A1}">
      <formula1>"選択してください　,○,×,同意不要（③匿名加工情報）,同意不要（④統計情報）"</formula1>
    </dataValidation>
    <dataValidation allowBlank="1" showInputMessage="1" sqref="J35:K35" xr:uid="{82E002B8-47B4-4942-B7CB-75D738BA012F}"/>
    <dataValidation type="list" allowBlank="1" showInputMessage="1" showErrorMessage="1" sqref="K76" xr:uid="{E3894F82-D0FB-4490-9CBB-D7ED85B467B1}">
      <formula1>"選択してください　,１．共同で利用しない,２．共同で利用する（本人の同意を取得している）,× 共同で利用する（本人の同意を取得していない）"</formula1>
    </dataValidation>
    <dataValidation type="list" allowBlank="1" showInputMessage="1" showErrorMessage="1" sqref="K31:K34" xr:uid="{70CA22AC-EA43-44BB-917C-23C078087972}">
      <formula1>"選択してください,○,―"</formula1>
    </dataValidation>
    <dataValidation type="list" allowBlank="1" showInputMessage="1" showErrorMessage="1" sqref="K79" xr:uid="{EDE5F73F-7563-49D4-8674-778428DDC19B}">
      <formula1>"選択してください　,○,×,非該当（国内）"</formula1>
    </dataValidation>
    <dataValidation type="list" allowBlank="1" showInputMessage="1" showErrorMessage="1" sqref="F37:K37" xr:uid="{9DC9C653-064C-4688-A0CB-F46EE10DE5CC}">
      <formula1>INDIRECT($B$141)</formula1>
    </dataValidation>
    <dataValidation type="list" allowBlank="1" showInputMessage="1" showErrorMessage="1" sqref="K43 K48 K51 K70:K72 K89:K90 K92 K96" xr:uid="{3B684799-020B-4092-9D7C-96B1C9911F61}">
      <formula1>"選択してください,○,×"</formula1>
    </dataValidation>
    <dataValidation type="list" allowBlank="1" showInputMessage="1" showErrorMessage="1" sqref="B3:F3" xr:uid="{E0B98234-60B2-4BF7-9CB2-DF87D7AD7FAF}">
      <formula1>"申請の別をプルダウンより選択して下さい,１．新規申請（プロセス①）,２．再申請・委員会コメントへの回答（プロセス③）,３．変更申請（プロセス④）,４．再変更申請・委員会コメントへの回答（プロセス④）,５．その他（申請内容を備考に要記載）"</formula1>
    </dataValidation>
  </dataValidations>
  <printOptions horizontalCentered="1"/>
  <pageMargins left="0.70866141732283472" right="0.70866141732283472" top="0.4" bottom="0.2" header="0.31496062992125984" footer="0.19685039370078741"/>
  <pageSetup paperSize="9" scale="56" fitToHeight="0" orientation="portrait" horizontalDpi="4294967293" r:id="rId3"/>
  <headerFooter>
    <oddFooter>&amp;C&amp;"BIZ UDPゴシック,標準"&amp;12&amp;P</oddFooter>
  </headerFooter>
  <rowBreaks count="4" manualBreakCount="4">
    <brk id="28" min="1" max="10" man="1"/>
    <brk id="58" min="1" max="10" man="1"/>
    <brk id="81" max="16383" man="1"/>
    <brk id="106" min="1" max="10" man="1"/>
  </rowBreaks>
  <ignoredErrors>
    <ignoredError sqref="F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AA87C-6114-4B06-86C6-DF9161C92519}">
  <sheetPr>
    <tabColor theme="6" tint="0.39997558519241921"/>
    <pageSetUpPr fitToPage="1"/>
  </sheetPr>
  <dimension ref="A1:AQ209"/>
  <sheetViews>
    <sheetView view="pageBreakPreview" topLeftCell="A79" zoomScale="80" zoomScaleNormal="80" zoomScaleSheetLayoutView="80" zoomScalePageLayoutView="90" workbookViewId="0">
      <selection activeCell="F84" sqref="F84:K84"/>
    </sheetView>
  </sheetViews>
  <sheetFormatPr defaultColWidth="9" defaultRowHeight="17.25" x14ac:dyDescent="0.15"/>
  <cols>
    <col min="1" max="1" width="2.5" style="4" customWidth="1"/>
    <col min="2" max="2" width="8.125" style="4" customWidth="1"/>
    <col min="3" max="3" width="17.5" style="4" customWidth="1"/>
    <col min="4" max="4" width="19" style="4" customWidth="1"/>
    <col min="5" max="10" width="16.5" style="4" customWidth="1"/>
    <col min="11" max="11" width="15.125" style="4" customWidth="1"/>
    <col min="12" max="12" width="6.5" style="19" customWidth="1"/>
    <col min="13" max="19" width="9.5" style="4" customWidth="1"/>
    <col min="20" max="20" width="11.5" style="4" customWidth="1"/>
    <col min="21" max="25" width="2.5" style="4" customWidth="1"/>
    <col min="26" max="16384" width="9" style="4"/>
  </cols>
  <sheetData>
    <row r="1" spans="2:28" ht="87" customHeight="1" x14ac:dyDescent="0.15">
      <c r="B1" s="68" t="str">
        <f>IF(nYoushiki=1,"新規申請",IF(nYoushiki=2,"新規申請以外",""))</f>
        <v>新規申請</v>
      </c>
      <c r="C1" s="62"/>
      <c r="D1" s="416" t="s">
        <v>0</v>
      </c>
      <c r="E1" s="417"/>
      <c r="F1" s="417"/>
      <c r="G1" s="417"/>
      <c r="H1" s="417"/>
      <c r="I1" s="417"/>
      <c r="J1" s="418" t="s">
        <v>1</v>
      </c>
      <c r="K1" s="418"/>
      <c r="L1" s="23"/>
      <c r="M1" s="412" t="s">
        <v>2</v>
      </c>
      <c r="N1" s="413"/>
      <c r="O1" s="413"/>
      <c r="P1" s="413"/>
      <c r="Q1" s="413"/>
      <c r="R1" s="413"/>
      <c r="S1" s="413"/>
      <c r="T1" s="413"/>
    </row>
    <row r="2" spans="2:28" ht="16.149999999999999" customHeight="1" x14ac:dyDescent="0.15">
      <c r="B2" s="62"/>
      <c r="C2" s="62"/>
      <c r="D2" s="417"/>
      <c r="E2" s="417"/>
      <c r="F2" s="417"/>
      <c r="G2" s="417"/>
      <c r="H2" s="417"/>
      <c r="I2" s="417"/>
      <c r="J2" s="62"/>
      <c r="K2" s="62"/>
      <c r="L2" s="24" t="str">
        <f>IF(M2="","","&lt;--")</f>
        <v/>
      </c>
      <c r="M2" s="25"/>
      <c r="N2" s="25"/>
      <c r="O2" s="25"/>
      <c r="P2" s="25"/>
      <c r="Q2" s="25"/>
      <c r="R2" s="25"/>
      <c r="S2" s="25"/>
      <c r="T2" s="25"/>
    </row>
    <row r="3" spans="2:28" x14ac:dyDescent="0.15">
      <c r="B3" s="71" t="s">
        <v>212</v>
      </c>
      <c r="C3" s="72"/>
      <c r="D3" s="72"/>
      <c r="E3" s="72"/>
      <c r="F3" s="73"/>
      <c r="G3" s="62"/>
      <c r="H3" s="62"/>
      <c r="I3" s="62"/>
      <c r="J3" s="62"/>
      <c r="K3" s="62"/>
      <c r="L3" s="23" t="s">
        <v>3</v>
      </c>
      <c r="M3" s="74" t="s">
        <v>4</v>
      </c>
      <c r="N3" s="75"/>
      <c r="O3" s="75"/>
      <c r="P3" s="75"/>
      <c r="Q3" s="75"/>
      <c r="R3" s="75"/>
      <c r="S3" s="75"/>
      <c r="T3" s="75"/>
    </row>
    <row r="4" spans="2:28" x14ac:dyDescent="0.15">
      <c r="B4" s="62"/>
      <c r="C4" s="62"/>
      <c r="D4" s="62"/>
      <c r="E4" s="62"/>
      <c r="F4" s="62"/>
      <c r="G4" s="62"/>
      <c r="H4" s="62"/>
      <c r="I4" s="62"/>
      <c r="J4" s="62"/>
      <c r="K4" s="63"/>
      <c r="L4" s="23"/>
      <c r="M4" s="26"/>
      <c r="N4" s="26"/>
      <c r="O4" s="26"/>
      <c r="P4" s="26"/>
      <c r="Q4" s="26"/>
      <c r="R4" s="26"/>
      <c r="S4" s="26"/>
      <c r="T4" s="26"/>
    </row>
    <row r="5" spans="2:28" ht="17.25" customHeight="1" x14ac:dyDescent="0.15">
      <c r="B5" s="419" t="str">
        <f>IF(nKenShu=2,"―",IF(nKenShu=5,"NICT 受付・確認","計画確認"))</f>
        <v>―</v>
      </c>
      <c r="C5" s="419"/>
      <c r="D5" s="419"/>
      <c r="E5" s="420" t="str">
        <f>IF(nKenShu=2,"―",IF(nKenShu=5,"研究所長等","取扱責任者　　(研究所長等)"))</f>
        <v>―</v>
      </c>
      <c r="F5" s="50" t="str">
        <f>IF(nKenShu=2,"―","氏名")</f>
        <v>―</v>
      </c>
      <c r="G5" s="422" t="str">
        <f>IF(nKenShu=2,"","○○　○○ ")</f>
        <v/>
      </c>
      <c r="H5" s="422"/>
      <c r="I5" s="422"/>
      <c r="J5" s="422"/>
      <c r="K5" s="422"/>
      <c r="L5" s="45" t="s">
        <v>3</v>
      </c>
      <c r="M5" s="380" t="str">
        <f>IF(nKenShu=2,"記載は不要です。",IF(nKenShu=5,"NICTにて記載します。","チェックリスト提出ごとに確認・承認が必要です。"))</f>
        <v>記載は不要です。</v>
      </c>
      <c r="N5" s="380"/>
      <c r="O5" s="380"/>
      <c r="P5" s="380"/>
      <c r="Q5" s="380"/>
      <c r="R5" s="380"/>
      <c r="S5" s="380"/>
      <c r="T5" s="380"/>
    </row>
    <row r="6" spans="2:28" x14ac:dyDescent="0.15">
      <c r="B6" s="419"/>
      <c r="C6" s="419"/>
      <c r="D6" s="419"/>
      <c r="E6" s="421"/>
      <c r="F6" s="51" t="str">
        <f>IF(nKenShu=2,"―","確認日（年月日）")</f>
        <v>―</v>
      </c>
      <c r="G6" s="379" t="str">
        <f>IF(nKenShu=2,"","○○○○年○○月○○日")</f>
        <v/>
      </c>
      <c r="H6" s="379"/>
      <c r="I6" s="379"/>
      <c r="J6" s="379"/>
      <c r="K6" s="379"/>
      <c r="L6" s="45" t="s">
        <v>3</v>
      </c>
      <c r="M6" s="380" t="str">
        <f>IF(nKenShu=2,"記載は不要です。",IF(nKenShu=5,"NICTにて記載します。","チェックリスト提出ごとに確認・承認が必要です。"))</f>
        <v>記載は不要です。</v>
      </c>
      <c r="N6" s="380"/>
      <c r="O6" s="380"/>
      <c r="P6" s="380"/>
      <c r="Q6" s="380"/>
      <c r="R6" s="380"/>
      <c r="S6" s="380"/>
      <c r="T6" s="380"/>
    </row>
    <row r="7" spans="2:28" x14ac:dyDescent="0.15">
      <c r="B7" s="419"/>
      <c r="C7" s="419"/>
      <c r="D7" s="419"/>
      <c r="E7" s="420" t="str">
        <f>IF(nKenShu=2,"―",IF(nKenShu=5,"研究室長等","取扱管理者　（研究室長）"))</f>
        <v>―</v>
      </c>
      <c r="F7" s="50" t="str">
        <f>IF(nKenShu=2,"―","氏名")</f>
        <v>―</v>
      </c>
      <c r="G7" s="436" t="str">
        <f>IF(nKenShu=2,"","○○　○○ ")</f>
        <v/>
      </c>
      <c r="H7" s="436"/>
      <c r="I7" s="436"/>
      <c r="J7" s="436"/>
      <c r="K7" s="436"/>
      <c r="L7" s="45" t="s">
        <v>3</v>
      </c>
      <c r="M7" s="380" t="str">
        <f>IF(nKenShu=2,"記載は不要です。",IF(nKenShu=5,"NICTにて記載します。","チェックリスト提出ごとに確認・承認が必要です。"))</f>
        <v>記載は不要です。</v>
      </c>
      <c r="N7" s="380"/>
      <c r="O7" s="380"/>
      <c r="P7" s="380"/>
      <c r="Q7" s="380"/>
      <c r="R7" s="380"/>
      <c r="S7" s="380"/>
      <c r="T7" s="380"/>
    </row>
    <row r="8" spans="2:28" x14ac:dyDescent="0.15">
      <c r="B8" s="419"/>
      <c r="C8" s="419"/>
      <c r="D8" s="419"/>
      <c r="E8" s="421"/>
      <c r="F8" s="51" t="str">
        <f>IF(nKenShu=2,"―","確認日（年月日）")</f>
        <v>―</v>
      </c>
      <c r="G8" s="379" t="str">
        <f>IF(nKenShu=2,"","○○○○年○○月○○日")</f>
        <v/>
      </c>
      <c r="H8" s="379"/>
      <c r="I8" s="379"/>
      <c r="J8" s="379"/>
      <c r="K8" s="379"/>
      <c r="L8" s="45" t="s">
        <v>3</v>
      </c>
      <c r="M8" s="380" t="str">
        <f>IF(nKenShu=2,"記載は不要です。",IF(nKenShu=5,"NICTにて記載します。","チェックリスト提出ごとに確認・承認が必要です。"))</f>
        <v>記載は不要です。</v>
      </c>
      <c r="N8" s="380"/>
      <c r="O8" s="380"/>
      <c r="P8" s="380"/>
      <c r="Q8" s="380"/>
      <c r="R8" s="380"/>
      <c r="S8" s="380"/>
      <c r="T8" s="380"/>
    </row>
    <row r="9" spans="2:28" ht="36.75" customHeight="1" x14ac:dyDescent="0.15">
      <c r="B9" s="423" t="s">
        <v>5</v>
      </c>
      <c r="C9" s="424"/>
      <c r="D9" s="425"/>
      <c r="E9" s="426"/>
      <c r="F9" s="427"/>
      <c r="G9" s="427"/>
      <c r="H9" s="427"/>
      <c r="I9" s="427"/>
      <c r="J9" s="427"/>
      <c r="K9" s="428"/>
      <c r="L9" s="27" t="str">
        <f>IF(M9="","","&lt;--")</f>
        <v>&lt;--</v>
      </c>
      <c r="M9" s="429" t="str">
        <f>IF(nKenShu=2,"記載は不要です（事務局が記載します）。",IF(nYoushiki=1,"記載は不要です。",IF(nYoushiki=2,comtKenKaiKadaiId0,"")))</f>
        <v>記載は不要です（事務局が記載します）。</v>
      </c>
      <c r="N9" s="429"/>
      <c r="O9" s="429"/>
      <c r="P9" s="429"/>
      <c r="Q9" s="429"/>
      <c r="R9" s="429"/>
      <c r="S9" s="429"/>
      <c r="T9" s="429"/>
    </row>
    <row r="10" spans="2:28" ht="53.25" customHeight="1" x14ac:dyDescent="0.15">
      <c r="B10" s="338" t="s">
        <v>6</v>
      </c>
      <c r="C10" s="339"/>
      <c r="D10" s="340"/>
      <c r="E10" s="340"/>
      <c r="F10" s="340"/>
      <c r="G10" s="340"/>
      <c r="H10" s="340"/>
      <c r="I10" s="340"/>
      <c r="J10" s="340"/>
      <c r="K10" s="341"/>
      <c r="L10" s="28"/>
      <c r="M10" s="429"/>
      <c r="N10" s="429"/>
      <c r="O10" s="429"/>
      <c r="P10" s="429"/>
      <c r="Q10" s="429"/>
      <c r="R10" s="429"/>
      <c r="S10" s="429"/>
      <c r="T10" s="429"/>
      <c r="AB10" s="46"/>
    </row>
    <row r="11" spans="2:28" ht="24" customHeight="1" x14ac:dyDescent="0.15">
      <c r="B11" s="430" t="s">
        <v>7</v>
      </c>
      <c r="C11" s="430"/>
      <c r="D11" s="430"/>
      <c r="E11" s="431" t="s">
        <v>8</v>
      </c>
      <c r="F11" s="432"/>
      <c r="G11" s="432"/>
      <c r="H11" s="433" t="str">
        <f>IF($E$11="","",$E$11)</f>
        <v>○○○○年○○月○○日</v>
      </c>
      <c r="I11" s="434"/>
      <c r="J11" s="434"/>
      <c r="K11" s="434"/>
      <c r="L11" s="45" t="s">
        <v>3</v>
      </c>
      <c r="M11" s="435" t="s">
        <v>9</v>
      </c>
      <c r="N11" s="435"/>
      <c r="O11" s="435"/>
      <c r="P11" s="435"/>
      <c r="Q11" s="435"/>
      <c r="R11" s="435"/>
      <c r="S11" s="435"/>
      <c r="T11" s="435"/>
    </row>
    <row r="12" spans="2:28" ht="27.75" customHeight="1" thickBot="1" x14ac:dyDescent="0.2">
      <c r="B12" s="62"/>
      <c r="C12" s="62"/>
      <c r="D12" s="62"/>
      <c r="E12" s="62"/>
      <c r="F12" s="62"/>
      <c r="G12" s="62"/>
      <c r="H12" s="62"/>
      <c r="I12" s="62"/>
      <c r="J12" s="62"/>
      <c r="K12" s="62"/>
      <c r="L12" s="29"/>
      <c r="M12" s="202"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02"/>
      <c r="O12" s="202"/>
      <c r="P12" s="202"/>
      <c r="Q12" s="202"/>
      <c r="R12" s="202"/>
      <c r="S12" s="202"/>
      <c r="T12" s="202"/>
    </row>
    <row r="13" spans="2:28" ht="60" customHeight="1" thickBot="1" x14ac:dyDescent="0.2">
      <c r="B13" s="395" t="str">
        <f>IF(nKenShu=5,"研究課題名
（研究プロジェクトテーマ名）",IF(nKenShu=4,"研究開発課題名
（共同研究契約書の研究題目）","研究開発課題名"))</f>
        <v>研究開発課題名</v>
      </c>
      <c r="C13" s="396"/>
      <c r="D13" s="397"/>
      <c r="E13" s="398" t="s">
        <v>213</v>
      </c>
      <c r="F13" s="399"/>
      <c r="G13" s="399"/>
      <c r="H13" s="399"/>
      <c r="I13" s="399"/>
      <c r="J13" s="399"/>
      <c r="K13" s="400"/>
      <c r="L13" s="45" t="str">
        <f>IF(M12="","","&lt;--")</f>
        <v>&lt;--</v>
      </c>
      <c r="M13" s="202"/>
      <c r="N13" s="202"/>
      <c r="O13" s="202"/>
      <c r="P13" s="202"/>
      <c r="Q13" s="202"/>
      <c r="R13" s="202"/>
      <c r="S13" s="202"/>
      <c r="T13" s="202"/>
    </row>
    <row r="14" spans="2:28" ht="34.15" customHeight="1" x14ac:dyDescent="0.15">
      <c r="B14" s="52" t="s">
        <v>10</v>
      </c>
      <c r="C14" s="53"/>
      <c r="D14" s="401" t="s">
        <v>11</v>
      </c>
      <c r="E14" s="402"/>
      <c r="F14" s="402"/>
      <c r="G14" s="402"/>
      <c r="H14" s="402"/>
      <c r="I14" s="402"/>
      <c r="J14" s="402"/>
      <c r="K14" s="403"/>
      <c r="L14" s="23" t="s">
        <v>3</v>
      </c>
      <c r="M14" s="74" t="s">
        <v>12</v>
      </c>
      <c r="N14" s="75"/>
      <c r="O14" s="75"/>
      <c r="P14" s="75"/>
      <c r="Q14" s="75"/>
      <c r="R14" s="75"/>
      <c r="S14" s="75"/>
      <c r="T14" s="75"/>
    </row>
    <row r="15" spans="2:28" ht="27" customHeight="1" x14ac:dyDescent="0.15">
      <c r="B15" s="40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05"/>
      <c r="D15" s="406"/>
      <c r="E15" s="437" t="s">
        <v>213</v>
      </c>
      <c r="F15" s="438"/>
      <c r="G15" s="438"/>
      <c r="H15" s="438"/>
      <c r="I15" s="438"/>
      <c r="J15" s="438"/>
      <c r="K15" s="439"/>
      <c r="L15" s="45" t="str">
        <f>IF(M15="","","&lt;--")</f>
        <v>&lt;--</v>
      </c>
      <c r="M15" s="327" t="str">
        <f>IF(nYoushiki=0,comtKenCountParty3,IF(nKenShu=1,comtKenCountParty0,IF(nKenShu=2,IF(nYoushiki=1,comtKenCountParty1,IF(nYoushiki=2,comtKenCountParty2,"")),"")))</f>
        <v>提案者（代表提案者、共同提案者）の研究機関名をすべて記載してください。</v>
      </c>
      <c r="N15" s="327"/>
      <c r="O15" s="327"/>
      <c r="P15" s="327"/>
      <c r="Q15" s="327"/>
      <c r="R15" s="327"/>
      <c r="S15" s="327"/>
      <c r="T15" s="327"/>
    </row>
    <row r="16" spans="2:28" ht="24" customHeight="1" x14ac:dyDescent="0.15">
      <c r="B16" s="381" t="s">
        <v>13</v>
      </c>
      <c r="C16" s="382"/>
      <c r="D16" s="383"/>
      <c r="E16" s="54" t="s">
        <v>14</v>
      </c>
      <c r="F16" s="387" t="s">
        <v>15</v>
      </c>
      <c r="G16" s="388"/>
      <c r="H16" s="389" t="str">
        <f>IF($F$16="","",$F$16)</f>
        <v>○○○○年○○月○○日</v>
      </c>
      <c r="I16" s="389"/>
      <c r="J16" s="389"/>
      <c r="K16" s="201"/>
      <c r="L16" s="334" t="str">
        <f>IF(M16="","","&lt;--")</f>
        <v>&lt;--</v>
      </c>
      <c r="M16" s="202"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202"/>
      <c r="O16" s="202"/>
      <c r="P16" s="202"/>
      <c r="Q16" s="202"/>
      <c r="R16" s="202"/>
      <c r="S16" s="202"/>
      <c r="T16" s="202"/>
    </row>
    <row r="17" spans="2:22" ht="24" customHeight="1" x14ac:dyDescent="0.15">
      <c r="B17" s="384"/>
      <c r="C17" s="385"/>
      <c r="D17" s="386"/>
      <c r="E17" s="54" t="s">
        <v>16</v>
      </c>
      <c r="F17" s="391" t="s">
        <v>8</v>
      </c>
      <c r="G17" s="392"/>
      <c r="H17" s="393" t="str">
        <f>IF($F$17="","",$F$17)</f>
        <v>○○○○年○○月○○日</v>
      </c>
      <c r="I17" s="393"/>
      <c r="J17" s="393"/>
      <c r="K17" s="394"/>
      <c r="L17" s="390"/>
      <c r="M17" s="202"/>
      <c r="N17" s="202"/>
      <c r="O17" s="202"/>
      <c r="P17" s="202"/>
      <c r="Q17" s="202"/>
      <c r="R17" s="202"/>
      <c r="S17" s="202"/>
      <c r="T17" s="202"/>
    </row>
    <row r="18" spans="2:22" ht="51" customHeight="1" x14ac:dyDescent="0.15">
      <c r="B18" s="357" t="s">
        <v>17</v>
      </c>
      <c r="C18" s="370"/>
      <c r="D18" s="55" t="s">
        <v>18</v>
      </c>
      <c r="E18" s="229" t="s">
        <v>213</v>
      </c>
      <c r="F18" s="280"/>
      <c r="G18" s="280"/>
      <c r="H18" s="280"/>
      <c r="I18" s="280"/>
      <c r="J18" s="280"/>
      <c r="K18" s="281"/>
      <c r="L18" s="334" t="str">
        <f>IF(M18="","","&lt;--")</f>
        <v/>
      </c>
      <c r="M18" s="202" t="str">
        <f>IF(nKenShu=3,comtToriTantou1,IF(nKenShu=5,comtToriTantou2,""))</f>
        <v/>
      </c>
      <c r="N18" s="202"/>
      <c r="O18" s="202"/>
      <c r="P18" s="202"/>
      <c r="Q18" s="202"/>
      <c r="R18" s="202"/>
      <c r="S18" s="202"/>
      <c r="T18" s="202"/>
    </row>
    <row r="19" spans="2:22" ht="24" customHeight="1" x14ac:dyDescent="0.15">
      <c r="B19" s="359"/>
      <c r="C19" s="371"/>
      <c r="D19" s="55" t="s">
        <v>19</v>
      </c>
      <c r="E19" s="373" t="s">
        <v>213</v>
      </c>
      <c r="F19" s="374"/>
      <c r="G19" s="374"/>
      <c r="H19" s="374"/>
      <c r="I19" s="374"/>
      <c r="J19" s="374"/>
      <c r="K19" s="375"/>
      <c r="L19" s="334"/>
      <c r="M19" s="202"/>
      <c r="N19" s="202"/>
      <c r="O19" s="202"/>
      <c r="P19" s="202"/>
      <c r="Q19" s="202"/>
      <c r="R19" s="202"/>
      <c r="S19" s="202"/>
      <c r="T19" s="202"/>
    </row>
    <row r="20" spans="2:22" ht="24" customHeight="1" x14ac:dyDescent="0.15">
      <c r="B20" s="351"/>
      <c r="C20" s="372"/>
      <c r="D20" s="55" t="s">
        <v>20</v>
      </c>
      <c r="E20" s="376" t="s">
        <v>214</v>
      </c>
      <c r="F20" s="377"/>
      <c r="G20" s="377"/>
      <c r="H20" s="377"/>
      <c r="I20" s="377"/>
      <c r="J20" s="377"/>
      <c r="K20" s="378"/>
      <c r="L20" s="334"/>
      <c r="M20" s="202"/>
      <c r="N20" s="202"/>
      <c r="O20" s="202"/>
      <c r="P20" s="202"/>
      <c r="Q20" s="202"/>
      <c r="R20" s="202"/>
      <c r="S20" s="202"/>
      <c r="T20" s="202"/>
    </row>
    <row r="21" spans="2:22" ht="90.75" customHeight="1" x14ac:dyDescent="0.15">
      <c r="B21" s="357" t="s">
        <v>21</v>
      </c>
      <c r="C21" s="358"/>
      <c r="D21" s="362" t="s">
        <v>22</v>
      </c>
      <c r="E21" s="364" t="s">
        <v>213</v>
      </c>
      <c r="F21" s="365"/>
      <c r="G21" s="365"/>
      <c r="H21" s="365"/>
      <c r="I21" s="365"/>
      <c r="J21" s="365"/>
      <c r="K21" s="366"/>
      <c r="L21" s="45"/>
      <c r="M21" s="43"/>
      <c r="N21" s="43"/>
      <c r="O21" s="43"/>
      <c r="P21" s="43"/>
      <c r="Q21" s="43"/>
      <c r="R21" s="43"/>
      <c r="S21" s="43"/>
      <c r="T21" s="43"/>
    </row>
    <row r="22" spans="2:22" ht="138" customHeight="1" x14ac:dyDescent="0.15">
      <c r="B22" s="359"/>
      <c r="C22" s="360"/>
      <c r="D22" s="363"/>
      <c r="E22" s="367"/>
      <c r="F22" s="368"/>
      <c r="G22" s="368"/>
      <c r="H22" s="368"/>
      <c r="I22" s="368"/>
      <c r="J22" s="368"/>
      <c r="K22" s="369"/>
      <c r="L22" s="27" t="str">
        <f>IF(M22="","","&lt;--")</f>
        <v>&lt;--</v>
      </c>
      <c r="M22" s="261" t="str">
        <f>IF(nKenShu=2,comtKenMokuteki0,IF(nKenShu=5,comtKenMokuteki1,""))</f>
        <v>委託研究計画書における研究概要文を流用いただいても結構です。</v>
      </c>
      <c r="N22" s="261"/>
      <c r="O22" s="261"/>
      <c r="P22" s="261"/>
      <c r="Q22" s="261"/>
      <c r="R22" s="261"/>
      <c r="S22" s="261"/>
      <c r="T22" s="261"/>
    </row>
    <row r="23" spans="2:22" ht="178.5" customHeight="1" x14ac:dyDescent="0.15">
      <c r="B23" s="351"/>
      <c r="C23" s="361"/>
      <c r="D23" s="56" t="s">
        <v>23</v>
      </c>
      <c r="E23" s="185" t="s">
        <v>213</v>
      </c>
      <c r="F23" s="186"/>
      <c r="G23" s="186"/>
      <c r="H23" s="186"/>
      <c r="I23" s="186"/>
      <c r="J23" s="186"/>
      <c r="K23" s="187"/>
      <c r="L23" s="45" t="s">
        <v>3</v>
      </c>
      <c r="M23" s="202"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02"/>
      <c r="O23" s="202"/>
      <c r="P23" s="202"/>
      <c r="Q23" s="202"/>
      <c r="R23" s="202"/>
      <c r="S23" s="202"/>
      <c r="T23" s="202"/>
    </row>
    <row r="24" spans="2:22" ht="27" customHeight="1" thickBot="1" x14ac:dyDescent="0.2">
      <c r="B24" s="64"/>
      <c r="C24" s="64"/>
      <c r="D24" s="65"/>
      <c r="E24" s="66"/>
      <c r="F24" s="66"/>
      <c r="G24" s="66"/>
      <c r="H24" s="66"/>
      <c r="I24" s="66"/>
      <c r="J24" s="66"/>
      <c r="K24" s="66"/>
      <c r="L24" s="23"/>
      <c r="M24" s="26"/>
      <c r="N24" s="26"/>
      <c r="O24" s="26"/>
      <c r="P24" s="26"/>
      <c r="Q24" s="26"/>
      <c r="R24" s="26"/>
      <c r="S24" s="26"/>
      <c r="T24" s="26"/>
    </row>
    <row r="25" spans="2:22" ht="124.9" customHeight="1" thickBot="1" x14ac:dyDescent="0.2">
      <c r="B25" s="345" t="s">
        <v>24</v>
      </c>
      <c r="C25" s="346"/>
      <c r="D25" s="347"/>
      <c r="E25" s="348" t="s">
        <v>213</v>
      </c>
      <c r="F25" s="349"/>
      <c r="G25" s="349"/>
      <c r="H25" s="349"/>
      <c r="I25" s="349"/>
      <c r="J25" s="349"/>
      <c r="K25" s="350"/>
      <c r="L25" s="45" t="s">
        <v>25</v>
      </c>
      <c r="M25" s="166" t="s">
        <v>26</v>
      </c>
      <c r="N25" s="166"/>
      <c r="O25" s="166"/>
      <c r="P25" s="166"/>
      <c r="Q25" s="166"/>
      <c r="R25" s="166"/>
      <c r="S25" s="166"/>
      <c r="T25" s="166"/>
    </row>
    <row r="26" spans="2:22" ht="79.900000000000006" customHeight="1" x14ac:dyDescent="0.15">
      <c r="B26" s="351" t="s">
        <v>27</v>
      </c>
      <c r="C26" s="352"/>
      <c r="D26" s="353"/>
      <c r="E26" s="354" t="s">
        <v>215</v>
      </c>
      <c r="F26" s="354"/>
      <c r="G26" s="355" t="s">
        <v>28</v>
      </c>
      <c r="H26" s="355"/>
      <c r="I26" s="355"/>
      <c r="J26" s="355"/>
      <c r="K26" s="356"/>
      <c r="L26" s="23"/>
      <c r="M26" s="26"/>
      <c r="N26" s="26"/>
      <c r="O26" s="26"/>
      <c r="P26" s="26"/>
      <c r="Q26" s="26"/>
      <c r="R26" s="26"/>
      <c r="S26" s="26"/>
      <c r="T26" s="26"/>
    </row>
    <row r="27" spans="2:22" ht="137.25" customHeight="1" x14ac:dyDescent="0.15">
      <c r="B27" s="223" t="s">
        <v>29</v>
      </c>
      <c r="C27" s="220"/>
      <c r="D27" s="224"/>
      <c r="E27" s="185" t="s">
        <v>213</v>
      </c>
      <c r="F27" s="186"/>
      <c r="G27" s="186"/>
      <c r="H27" s="186"/>
      <c r="I27" s="186"/>
      <c r="J27" s="186"/>
      <c r="K27" s="187"/>
      <c r="L27" s="45" t="s">
        <v>25</v>
      </c>
      <c r="M27" s="166" t="s">
        <v>30</v>
      </c>
      <c r="N27" s="166"/>
      <c r="O27" s="166"/>
      <c r="P27" s="166"/>
      <c r="Q27" s="166"/>
      <c r="R27" s="166"/>
      <c r="S27" s="166"/>
      <c r="T27" s="166"/>
    </row>
    <row r="28" spans="2:22" ht="133.5" customHeight="1" x14ac:dyDescent="0.15">
      <c r="B28" s="338" t="s">
        <v>31</v>
      </c>
      <c r="C28" s="339"/>
      <c r="D28" s="340"/>
      <c r="E28" s="340"/>
      <c r="F28" s="340"/>
      <c r="G28" s="340"/>
      <c r="H28" s="340"/>
      <c r="I28" s="340"/>
      <c r="J28" s="340"/>
      <c r="K28" s="341"/>
      <c r="L28" s="45"/>
      <c r="M28" s="342" t="s">
        <v>32</v>
      </c>
      <c r="N28" s="342"/>
      <c r="O28" s="342"/>
      <c r="P28" s="342"/>
      <c r="Q28" s="342"/>
      <c r="R28" s="342"/>
      <c r="S28" s="342"/>
      <c r="T28" s="342"/>
    </row>
    <row r="29" spans="2:22" ht="27" customHeight="1" x14ac:dyDescent="0.15">
      <c r="B29" s="67"/>
      <c r="C29" s="67"/>
      <c r="D29" s="67"/>
      <c r="E29" s="67"/>
      <c r="F29" s="67"/>
      <c r="G29" s="67"/>
      <c r="H29" s="67"/>
      <c r="I29" s="67"/>
      <c r="J29" s="67"/>
      <c r="K29" s="67"/>
      <c r="L29" s="23"/>
      <c r="M29" s="26"/>
      <c r="N29" s="26"/>
      <c r="O29" s="26"/>
      <c r="P29" s="26"/>
      <c r="Q29" s="26"/>
      <c r="R29" s="26"/>
      <c r="S29" s="26"/>
      <c r="T29" s="26"/>
    </row>
    <row r="30" spans="2:22" ht="27" customHeight="1" x14ac:dyDescent="0.15">
      <c r="B30" s="192" t="s">
        <v>33</v>
      </c>
      <c r="C30" s="343"/>
      <c r="D30" s="343"/>
      <c r="E30" s="343"/>
      <c r="F30" s="343"/>
      <c r="G30" s="343"/>
      <c r="H30" s="343"/>
      <c r="I30" s="343"/>
      <c r="J30" s="343"/>
      <c r="K30" s="344"/>
      <c r="L30" s="28"/>
      <c r="M30" s="30"/>
      <c r="N30" s="30"/>
      <c r="O30" s="30"/>
      <c r="P30" s="30"/>
      <c r="Q30" s="30"/>
      <c r="R30" s="30"/>
      <c r="S30" s="30"/>
      <c r="T30" s="30"/>
      <c r="U30" s="47"/>
      <c r="V30" s="48"/>
    </row>
    <row r="31" spans="2:22" ht="28.15" customHeight="1" x14ac:dyDescent="0.15">
      <c r="B31" s="328" t="s">
        <v>34</v>
      </c>
      <c r="C31" s="329"/>
      <c r="D31" s="332" t="s">
        <v>35</v>
      </c>
      <c r="E31" s="333"/>
      <c r="F31" s="333"/>
      <c r="G31" s="333"/>
      <c r="H31" s="333"/>
      <c r="I31" s="333"/>
      <c r="J31" s="57" t="str">
        <f>IF(LEFT(K31,1)="選","「○」か「―」を選択 →","")</f>
        <v/>
      </c>
      <c r="K31" s="1" t="s">
        <v>216</v>
      </c>
      <c r="L31" s="334" t="s">
        <v>25</v>
      </c>
      <c r="M31" s="335" t="s">
        <v>37</v>
      </c>
      <c r="N31" s="335"/>
      <c r="O31" s="335"/>
      <c r="P31" s="335"/>
      <c r="Q31" s="335"/>
      <c r="R31" s="335"/>
      <c r="S31" s="335"/>
      <c r="T31" s="335"/>
      <c r="U31" s="47"/>
      <c r="V31" s="48"/>
    </row>
    <row r="32" spans="2:22" ht="28.15" customHeight="1" x14ac:dyDescent="0.15">
      <c r="B32" s="330"/>
      <c r="C32" s="331"/>
      <c r="D32" s="332" t="s">
        <v>38</v>
      </c>
      <c r="E32" s="333"/>
      <c r="F32" s="333"/>
      <c r="G32" s="333"/>
      <c r="H32" s="333"/>
      <c r="I32" s="333"/>
      <c r="J32" s="57" t="str">
        <f>IF(LEFT(K32,1)="選","「○」か「―」を選択 →","")</f>
        <v/>
      </c>
      <c r="K32" s="1" t="s">
        <v>217</v>
      </c>
      <c r="L32" s="334"/>
      <c r="M32" s="335"/>
      <c r="N32" s="335"/>
      <c r="O32" s="335"/>
      <c r="P32" s="335"/>
      <c r="Q32" s="335"/>
      <c r="R32" s="335"/>
      <c r="S32" s="335"/>
      <c r="T32" s="335"/>
      <c r="U32" s="47"/>
      <c r="V32" s="48"/>
    </row>
    <row r="33" spans="2:22" ht="28.15" customHeight="1" x14ac:dyDescent="0.15">
      <c r="B33" s="330"/>
      <c r="C33" s="331"/>
      <c r="D33" s="332" t="s">
        <v>39</v>
      </c>
      <c r="E33" s="333"/>
      <c r="F33" s="333"/>
      <c r="G33" s="333"/>
      <c r="H33" s="333"/>
      <c r="I33" s="333"/>
      <c r="J33" s="57" t="str">
        <f>IF(LEFT(K33,1)="選","「○」か「―」を選択 →","")</f>
        <v/>
      </c>
      <c r="K33" s="1" t="s">
        <v>217</v>
      </c>
      <c r="L33" s="334"/>
      <c r="M33" s="335"/>
      <c r="N33" s="335"/>
      <c r="O33" s="335"/>
      <c r="P33" s="335"/>
      <c r="Q33" s="335"/>
      <c r="R33" s="335"/>
      <c r="S33" s="335"/>
      <c r="T33" s="335"/>
      <c r="U33" s="47"/>
      <c r="V33" s="48"/>
    </row>
    <row r="34" spans="2:22" ht="28.15" customHeight="1" x14ac:dyDescent="0.15">
      <c r="B34" s="336" t="str">
        <f>IF(AND(K31="―",K32="―",K33="―",K34="―"),"必ず１つは「○」を
選択してください","")</f>
        <v/>
      </c>
      <c r="C34" s="337"/>
      <c r="D34" s="332" t="s">
        <v>40</v>
      </c>
      <c r="E34" s="333"/>
      <c r="F34" s="333"/>
      <c r="G34" s="333"/>
      <c r="H34" s="333"/>
      <c r="I34" s="333"/>
      <c r="J34" s="57" t="str">
        <f>IF(LEFT(K34,1)="選","「○」か「―」を選択 →","")</f>
        <v/>
      </c>
      <c r="K34" s="1" t="s">
        <v>217</v>
      </c>
      <c r="L34" s="334"/>
      <c r="M34" s="335"/>
      <c r="N34" s="335"/>
      <c r="O34" s="335"/>
      <c r="P34" s="335"/>
      <c r="Q34" s="335"/>
      <c r="R34" s="335"/>
      <c r="S34" s="335"/>
      <c r="T34" s="335"/>
      <c r="U34" s="47"/>
      <c r="V34" s="48"/>
    </row>
    <row r="35" spans="2:22" ht="159" customHeight="1" x14ac:dyDescent="0.15">
      <c r="B35" s="159" t="s">
        <v>41</v>
      </c>
      <c r="C35" s="314"/>
      <c r="D35" s="161" t="s">
        <v>42</v>
      </c>
      <c r="E35" s="264"/>
      <c r="F35" s="264"/>
      <c r="G35" s="264"/>
      <c r="H35" s="2" t="s">
        <v>218</v>
      </c>
      <c r="I35" s="61" t="str">
        <f>IF(LEFT(H35,1)="３","取得方法を記載してください",IF(LEFT(H35,1)="×","詳細を記入してください",""))</f>
        <v>取得方法を記載してください</v>
      </c>
      <c r="J35" s="324" t="s">
        <v>213</v>
      </c>
      <c r="K35" s="325"/>
      <c r="L35" s="45" t="s">
        <v>25</v>
      </c>
      <c r="M35" s="251"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51"/>
      <c r="O35" s="251"/>
      <c r="P35" s="251"/>
      <c r="Q35" s="251"/>
      <c r="R35" s="251"/>
      <c r="S35" s="251"/>
      <c r="T35" s="251"/>
      <c r="U35" s="47"/>
      <c r="V35" s="48"/>
    </row>
    <row r="36" spans="2:22" ht="56.1" customHeight="1" x14ac:dyDescent="0.15">
      <c r="B36" s="271" t="str">
        <f>IF(LEFT(K31,1)="選","",IF(K31="○","記載してください","記載は不要です"))</f>
        <v>記載してください</v>
      </c>
      <c r="C36" s="326"/>
      <c r="D36" s="161" t="s">
        <v>43</v>
      </c>
      <c r="E36" s="322"/>
      <c r="F36" s="248" t="s">
        <v>219</v>
      </c>
      <c r="G36" s="259"/>
      <c r="H36" s="259"/>
      <c r="I36" s="259"/>
      <c r="J36" s="259"/>
      <c r="K36" s="260"/>
      <c r="L36" s="45" t="str">
        <f>IF(M36="","","&lt;--")</f>
        <v>&lt;--</v>
      </c>
      <c r="M36" s="327" t="str">
        <f>IF(B36="記載は不要です","","取得予定時期の開始日は、リスク評価結果受領後となるようにしてください。
（記載例） 20○○年○月○日 ～ 20○○年○月○日
　　　　　　 リスク評価結果受領後 ～ 20○○年○月○日")</f>
        <v>取得予定時期の開始日は、リスク評価結果受領後となるようにしてください。
（記載例） 20○○年○月○日 ～ 20○○年○月○日
　　　　　　 リスク評価結果受領後 ～ 20○○年○月○日</v>
      </c>
      <c r="N36" s="327"/>
      <c r="O36" s="327"/>
      <c r="P36" s="327"/>
      <c r="Q36" s="327"/>
      <c r="R36" s="327"/>
      <c r="S36" s="327"/>
      <c r="T36" s="327"/>
      <c r="U36" s="47"/>
      <c r="V36" s="48"/>
    </row>
    <row r="37" spans="2:22" ht="90" customHeight="1" x14ac:dyDescent="0.15">
      <c r="B37" s="159" t="s">
        <v>44</v>
      </c>
      <c r="C37" s="160"/>
      <c r="D37" s="161" t="s">
        <v>45</v>
      </c>
      <c r="E37" s="162"/>
      <c r="F37" s="229" t="s">
        <v>220</v>
      </c>
      <c r="G37" s="280"/>
      <c r="H37" s="280"/>
      <c r="I37" s="280"/>
      <c r="J37" s="280"/>
      <c r="K37" s="281"/>
      <c r="L37" s="45" t="str">
        <f>IF(M37="","","&lt;--")</f>
        <v>&lt;--</v>
      </c>
      <c r="M37" s="251"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251"/>
      <c r="O37" s="251"/>
      <c r="P37" s="251"/>
      <c r="Q37" s="251"/>
      <c r="R37" s="251"/>
      <c r="S37" s="251"/>
      <c r="T37" s="251"/>
      <c r="U37" s="47"/>
      <c r="V37" s="48"/>
    </row>
    <row r="38" spans="2:22" ht="108.75" customHeight="1" x14ac:dyDescent="0.15">
      <c r="B38" s="159" t="s">
        <v>46</v>
      </c>
      <c r="C38" s="241"/>
      <c r="D38" s="161" t="s">
        <v>47</v>
      </c>
      <c r="E38" s="266"/>
      <c r="F38" s="248" t="s">
        <v>221</v>
      </c>
      <c r="G38" s="172"/>
      <c r="H38" s="172"/>
      <c r="I38" s="172"/>
      <c r="J38" s="172"/>
      <c r="K38" s="173"/>
      <c r="L38" s="45" t="s">
        <v>25</v>
      </c>
      <c r="M38" s="261" t="s">
        <v>48</v>
      </c>
      <c r="N38" s="261"/>
      <c r="O38" s="261"/>
      <c r="P38" s="261"/>
      <c r="Q38" s="261"/>
      <c r="R38" s="261"/>
      <c r="S38" s="261"/>
      <c r="T38" s="261"/>
      <c r="U38" s="47"/>
      <c r="V38" s="48"/>
    </row>
    <row r="39" spans="2:22" ht="34.5" customHeight="1" x14ac:dyDescent="0.15">
      <c r="B39" s="306" t="s">
        <v>49</v>
      </c>
      <c r="C39" s="306"/>
      <c r="D39" s="306"/>
      <c r="E39" s="306"/>
      <c r="F39" s="306"/>
      <c r="G39" s="306"/>
      <c r="H39" s="306"/>
      <c r="I39" s="306"/>
      <c r="J39" s="306"/>
      <c r="K39" s="3" t="s">
        <v>222</v>
      </c>
      <c r="L39" s="23"/>
      <c r="M39" s="261"/>
      <c r="N39" s="261"/>
      <c r="O39" s="261"/>
      <c r="P39" s="261"/>
      <c r="Q39" s="261"/>
      <c r="R39" s="261"/>
      <c r="S39" s="261"/>
      <c r="T39" s="261"/>
      <c r="U39" s="48"/>
      <c r="V39" s="48"/>
    </row>
    <row r="40" spans="2:22" ht="55.5" customHeight="1" x14ac:dyDescent="0.15">
      <c r="B40" s="226" t="str">
        <f>IF(LEFT(K39,1)="選","","記載してください")</f>
        <v>記載してください</v>
      </c>
      <c r="C40" s="226"/>
      <c r="D40" s="321" t="str">
        <f>IF(OR(LEFT(K39,1)="２",LEFT(K39,1)="３"),"データを取得する国及び機関：","データを取得する地域及び機関：")</f>
        <v>データを取得する国及び機関：</v>
      </c>
      <c r="E40" s="322"/>
      <c r="F40" s="248" t="s">
        <v>223</v>
      </c>
      <c r="G40" s="249"/>
      <c r="H40" s="249"/>
      <c r="I40" s="249"/>
      <c r="J40" s="249"/>
      <c r="K40" s="250"/>
      <c r="L40" s="45" t="str">
        <f>IF(M40="","","&lt;--")</f>
        <v>&lt;--</v>
      </c>
      <c r="M40" s="202" t="str">
        <f>IF(B40="","","国ごとに、地域名・市町村及び研究機関・大学・会社・敷地等の名称を記載してください。")</f>
        <v>国ごとに、地域名・市町村及び研究機関・大学・会社・敷地等の名称を記載してください。</v>
      </c>
      <c r="N40" s="323"/>
      <c r="O40" s="323"/>
      <c r="P40" s="323"/>
      <c r="Q40" s="323"/>
      <c r="R40" s="323"/>
      <c r="S40" s="323"/>
      <c r="T40" s="323"/>
    </row>
    <row r="41" spans="2:22" ht="27.75" customHeight="1" x14ac:dyDescent="0.15">
      <c r="B41" s="226" t="str">
        <f>IF(LEFT(K39,1)="選","",IF(LEFT(K39,1)="１","記載は不要です","記載してください"))</f>
        <v>記載してください</v>
      </c>
      <c r="C41" s="226"/>
      <c r="D41" s="244" t="s">
        <v>51</v>
      </c>
      <c r="E41" s="320"/>
      <c r="F41" s="256" t="s">
        <v>213</v>
      </c>
      <c r="G41" s="257"/>
      <c r="H41" s="257"/>
      <c r="I41" s="257"/>
      <c r="J41" s="257"/>
      <c r="K41" s="258"/>
      <c r="L41" s="45" t="str">
        <f>IF(M41="","","&lt;--")</f>
        <v>&lt;--</v>
      </c>
      <c r="M41" s="261" t="str">
        <f>IF(LEFT(K39,1)="選","",IF(LEFT(K39,1)="１","","データを海外の複数の国で取得する場合は、国ごとに取得するデータを国ごとに記載してください。"))</f>
        <v>データを海外の複数の国で取得する場合は、国ごとに取得するデータを国ごとに記載してください。</v>
      </c>
      <c r="N41" s="261"/>
      <c r="O41" s="261"/>
      <c r="P41" s="261"/>
      <c r="Q41" s="261"/>
      <c r="R41" s="261"/>
      <c r="S41" s="261"/>
      <c r="T41" s="261"/>
    </row>
    <row r="42" spans="2:22" ht="27.75" customHeight="1" x14ac:dyDescent="0.15">
      <c r="B42" s="226"/>
      <c r="C42" s="226"/>
      <c r="D42" s="296" t="s">
        <v>52</v>
      </c>
      <c r="E42" s="320"/>
      <c r="F42" s="256" t="s">
        <v>213</v>
      </c>
      <c r="G42" s="257"/>
      <c r="H42" s="257"/>
      <c r="I42" s="257"/>
      <c r="J42" s="257"/>
      <c r="K42" s="258"/>
      <c r="L42" s="45"/>
      <c r="M42" s="261"/>
      <c r="N42" s="261"/>
      <c r="O42" s="261"/>
      <c r="P42" s="261"/>
      <c r="Q42" s="261"/>
      <c r="R42" s="261"/>
      <c r="S42" s="261"/>
      <c r="T42" s="261"/>
    </row>
    <row r="43" spans="2:22" ht="27.75" customHeight="1" x14ac:dyDescent="0.15">
      <c r="B43" s="226"/>
      <c r="C43" s="226"/>
      <c r="D43" s="296" t="s">
        <v>53</v>
      </c>
      <c r="E43" s="319"/>
      <c r="F43" s="297"/>
      <c r="G43" s="297"/>
      <c r="H43" s="297"/>
      <c r="I43" s="297"/>
      <c r="J43" s="298"/>
      <c r="K43" s="3" t="s">
        <v>216</v>
      </c>
      <c r="L43" s="45"/>
      <c r="M43" s="26"/>
      <c r="N43" s="26"/>
      <c r="O43" s="26"/>
      <c r="P43" s="26"/>
      <c r="Q43" s="26"/>
      <c r="R43" s="26"/>
      <c r="S43" s="26"/>
      <c r="T43" s="26"/>
      <c r="U43" s="48"/>
      <c r="V43" s="48"/>
    </row>
    <row r="44" spans="2:22" ht="27.75" customHeight="1" x14ac:dyDescent="0.15">
      <c r="B44" s="302"/>
      <c r="C44" s="302"/>
      <c r="D44" s="302"/>
      <c r="E44" s="302"/>
      <c r="F44" s="302"/>
      <c r="G44" s="302"/>
      <c r="H44" s="302"/>
      <c r="I44" s="302"/>
      <c r="J44" s="302"/>
      <c r="K44" s="302"/>
      <c r="L44" s="23"/>
      <c r="M44" s="26"/>
      <c r="N44" s="43"/>
      <c r="O44" s="43"/>
      <c r="P44" s="43"/>
      <c r="Q44" s="43"/>
      <c r="R44" s="43"/>
      <c r="S44" s="43"/>
      <c r="T44" s="43"/>
      <c r="U44" s="48"/>
      <c r="V44" s="48"/>
    </row>
    <row r="45" spans="2:22" ht="27" customHeight="1" x14ac:dyDescent="0.15">
      <c r="B45" s="303" t="s">
        <v>54</v>
      </c>
      <c r="C45" s="304"/>
      <c r="D45" s="304"/>
      <c r="E45" s="304"/>
      <c r="F45" s="304"/>
      <c r="G45" s="304"/>
      <c r="H45" s="304"/>
      <c r="I45" s="304"/>
      <c r="J45" s="304"/>
      <c r="K45" s="305"/>
      <c r="L45" s="45"/>
      <c r="M45" s="26"/>
      <c r="N45" s="43"/>
      <c r="O45" s="43"/>
      <c r="P45" s="43"/>
      <c r="Q45" s="43"/>
      <c r="R45" s="43"/>
      <c r="S45" s="43"/>
      <c r="T45" s="43"/>
      <c r="U45" s="47"/>
      <c r="V45" s="48"/>
    </row>
    <row r="46" spans="2:22" ht="39" customHeight="1" x14ac:dyDescent="0.15">
      <c r="B46" s="306" t="s">
        <v>55</v>
      </c>
      <c r="C46" s="306"/>
      <c r="D46" s="306"/>
      <c r="E46" s="306"/>
      <c r="F46" s="306"/>
      <c r="G46" s="306"/>
      <c r="H46" s="306"/>
      <c r="I46" s="306"/>
      <c r="J46" s="306"/>
      <c r="K46" s="3" t="s">
        <v>224</v>
      </c>
      <c r="L46" s="45"/>
      <c r="M46" s="26"/>
      <c r="N46" s="43"/>
      <c r="O46" s="43"/>
      <c r="P46" s="43"/>
      <c r="Q46" s="43"/>
      <c r="R46" s="43"/>
      <c r="S46" s="43"/>
      <c r="T46" s="43"/>
      <c r="U46" s="47"/>
      <c r="V46" s="48"/>
    </row>
    <row r="47" spans="2:22" ht="36.75" customHeight="1" x14ac:dyDescent="0.15">
      <c r="B47" s="288" t="str">
        <f>IF(LEFT(K46,1)="選","",IF(OR(LEFT(K46,1)="１",LEFT(K46,1)="３"),"記載・選択してください","記載・選択は不要です"))</f>
        <v>記載・選択してください</v>
      </c>
      <c r="C47" s="307"/>
      <c r="D47" s="195" t="s">
        <v>56</v>
      </c>
      <c r="E47" s="312"/>
      <c r="F47" s="1" t="s">
        <v>225</v>
      </c>
      <c r="G47" s="313" t="str">
        <f>IF(LEFT(F47,1)="４","取得手段を記載してください","")</f>
        <v>取得手段を記載してください</v>
      </c>
      <c r="H47" s="314"/>
      <c r="I47" s="315" t="s">
        <v>213</v>
      </c>
      <c r="J47" s="172"/>
      <c r="K47" s="173"/>
      <c r="L47" s="23"/>
      <c r="M47" s="31"/>
      <c r="N47" s="31"/>
      <c r="O47" s="31"/>
      <c r="P47" s="31"/>
      <c r="Q47" s="31"/>
      <c r="R47" s="31"/>
      <c r="S47" s="31"/>
      <c r="T47" s="31"/>
      <c r="U47" s="47"/>
      <c r="V47" s="48"/>
    </row>
    <row r="48" spans="2:22" ht="51.4" customHeight="1" x14ac:dyDescent="0.15">
      <c r="B48" s="308"/>
      <c r="C48" s="309"/>
      <c r="D48" s="316" t="s">
        <v>57</v>
      </c>
      <c r="E48" s="317"/>
      <c r="F48" s="317"/>
      <c r="G48" s="317"/>
      <c r="H48" s="317"/>
      <c r="I48" s="317"/>
      <c r="J48" s="318"/>
      <c r="K48" s="3" t="s">
        <v>216</v>
      </c>
      <c r="L48" s="23"/>
      <c r="M48" s="31"/>
      <c r="N48" s="31"/>
      <c r="O48" s="31"/>
      <c r="P48" s="31"/>
      <c r="Q48" s="31"/>
      <c r="R48" s="31"/>
      <c r="S48" s="31"/>
      <c r="T48" s="31"/>
      <c r="U48" s="47"/>
      <c r="V48" s="48"/>
    </row>
    <row r="49" spans="2:43" ht="72" customHeight="1" x14ac:dyDescent="0.15">
      <c r="B49" s="310"/>
      <c r="C49" s="311"/>
      <c r="D49" s="244" t="s">
        <v>58</v>
      </c>
      <c r="E49" s="319"/>
      <c r="F49" s="319"/>
      <c r="G49" s="319"/>
      <c r="H49" s="319"/>
      <c r="I49" s="319"/>
      <c r="J49" s="320"/>
      <c r="K49" s="3" t="s">
        <v>226</v>
      </c>
      <c r="L49" s="28"/>
      <c r="M49" s="32"/>
      <c r="N49" s="32"/>
      <c r="O49" s="32"/>
      <c r="P49" s="32"/>
      <c r="Q49" s="32"/>
      <c r="R49" s="32"/>
      <c r="S49" s="32"/>
      <c r="T49" s="32"/>
      <c r="U49" s="47"/>
      <c r="V49" s="48"/>
    </row>
    <row r="50" spans="2:43" ht="36.75" customHeight="1" x14ac:dyDescent="0.15">
      <c r="B50" s="288" t="str">
        <f>IF(LEFT(K46,1)="選","",IF(OR(LEFT(K46,1)="２",LEFT(K46,1)="３"),"記載・選択してください","記載・選択は不要です"))</f>
        <v>記載・選択してください</v>
      </c>
      <c r="C50" s="289"/>
      <c r="D50" s="195" t="s">
        <v>59</v>
      </c>
      <c r="E50" s="197"/>
      <c r="F50" s="292" t="s">
        <v>213</v>
      </c>
      <c r="G50" s="293"/>
      <c r="H50" s="293"/>
      <c r="I50" s="293"/>
      <c r="J50" s="293"/>
      <c r="K50" s="294"/>
      <c r="L50" s="45" t="str">
        <f>IF(M50="","","&lt;--")</f>
        <v>&lt;--</v>
      </c>
      <c r="M50" s="295" t="str">
        <f>IF(OR(LEFT(K46,1)="２",LEFT(K46,1)="３"),comtOptOut0,"")</f>
        <v>・オプトアウトを準備する場合、その手段[*1]や内容[*2]を具体的に記載してください。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v>
      </c>
      <c r="N50" s="295"/>
      <c r="O50" s="295"/>
      <c r="P50" s="295"/>
      <c r="Q50" s="295"/>
      <c r="R50" s="295"/>
      <c r="S50" s="295"/>
      <c r="T50" s="295"/>
      <c r="U50" s="47"/>
      <c r="V50" s="48"/>
    </row>
    <row r="51" spans="2:43" ht="36" customHeight="1" x14ac:dyDescent="0.15">
      <c r="B51" s="290"/>
      <c r="C51" s="291"/>
      <c r="D51" s="296" t="s">
        <v>60</v>
      </c>
      <c r="E51" s="297"/>
      <c r="F51" s="297"/>
      <c r="G51" s="297"/>
      <c r="H51" s="297"/>
      <c r="I51" s="297"/>
      <c r="J51" s="298"/>
      <c r="K51" s="3" t="s">
        <v>216</v>
      </c>
      <c r="L51" s="28"/>
      <c r="M51" s="295"/>
      <c r="N51" s="295"/>
      <c r="O51" s="295"/>
      <c r="P51" s="295"/>
      <c r="Q51" s="295"/>
      <c r="R51" s="295"/>
      <c r="S51" s="295"/>
      <c r="T51" s="295"/>
      <c r="U51" s="47"/>
      <c r="V51" s="48"/>
    </row>
    <row r="52" spans="2:43" ht="27.75" customHeight="1" x14ac:dyDescent="0.15">
      <c r="B52" s="180"/>
      <c r="C52" s="180"/>
      <c r="D52" s="180"/>
      <c r="E52" s="180"/>
      <c r="F52" s="180"/>
      <c r="G52" s="180"/>
      <c r="H52" s="180"/>
      <c r="I52" s="180"/>
      <c r="J52" s="180"/>
      <c r="K52" s="180"/>
      <c r="L52" s="23"/>
      <c r="M52" s="295"/>
      <c r="N52" s="295"/>
      <c r="O52" s="295"/>
      <c r="P52" s="295"/>
      <c r="Q52" s="295"/>
      <c r="R52" s="295"/>
      <c r="S52" s="295"/>
      <c r="T52" s="295"/>
      <c r="U52" s="48"/>
      <c r="V52" s="48"/>
    </row>
    <row r="53" spans="2:43" ht="26.1" customHeight="1" x14ac:dyDescent="0.15">
      <c r="B53" s="299" t="s">
        <v>61</v>
      </c>
      <c r="C53" s="300" t="s">
        <v>61</v>
      </c>
      <c r="D53" s="300"/>
      <c r="E53" s="300"/>
      <c r="F53" s="300"/>
      <c r="G53" s="300"/>
      <c r="H53" s="300"/>
      <c r="I53" s="300"/>
      <c r="J53" s="300"/>
      <c r="K53" s="301"/>
      <c r="L53" s="28"/>
      <c r="M53" s="295"/>
      <c r="N53" s="295"/>
      <c r="O53" s="295"/>
      <c r="P53" s="295"/>
      <c r="Q53" s="295"/>
      <c r="R53" s="295"/>
      <c r="S53" s="295"/>
      <c r="T53" s="295"/>
      <c r="U53" s="48"/>
      <c r="V53" s="48"/>
    </row>
    <row r="54" spans="2:43" ht="60" customHeight="1" x14ac:dyDescent="0.15">
      <c r="B54" s="159" t="s">
        <v>41</v>
      </c>
      <c r="C54" s="160"/>
      <c r="D54" s="223" t="s">
        <v>62</v>
      </c>
      <c r="E54" s="282"/>
      <c r="F54" s="282"/>
      <c r="G54" s="282"/>
      <c r="H54" s="282"/>
      <c r="I54" s="282"/>
      <c r="J54" s="255"/>
      <c r="K54" s="2" t="s">
        <v>227</v>
      </c>
      <c r="L54" s="45" t="s">
        <v>3</v>
      </c>
      <c r="M54" s="202" t="s">
        <v>63</v>
      </c>
      <c r="N54" s="235"/>
      <c r="O54" s="235"/>
      <c r="P54" s="235"/>
      <c r="Q54" s="235"/>
      <c r="R54" s="235"/>
      <c r="S54" s="235"/>
      <c r="T54" s="235"/>
    </row>
    <row r="55" spans="2:43" ht="36.75" customHeight="1" x14ac:dyDescent="0.15">
      <c r="B55" s="159" t="str">
        <f>IF(LEFT(K54,1)="選","",IF(LEFT(K54,1)="２","記載してください","記載は不要です"))</f>
        <v>記載してください</v>
      </c>
      <c r="C55" s="160"/>
      <c r="D55" s="283" t="s">
        <v>64</v>
      </c>
      <c r="E55" s="284"/>
      <c r="F55" s="285" t="s">
        <v>213</v>
      </c>
      <c r="G55" s="286"/>
      <c r="H55" s="286"/>
      <c r="I55" s="286"/>
      <c r="J55" s="286"/>
      <c r="K55" s="287"/>
      <c r="L55" s="23"/>
      <c r="M55" s="26"/>
      <c r="N55" s="26"/>
      <c r="O55" s="26"/>
      <c r="P55" s="26"/>
      <c r="Q55" s="26"/>
      <c r="R55" s="26"/>
      <c r="S55" s="26"/>
      <c r="T55" s="26"/>
    </row>
    <row r="56" spans="2:43" ht="73.150000000000006" customHeight="1" x14ac:dyDescent="0.15">
      <c r="B56" s="159" t="s">
        <v>41</v>
      </c>
      <c r="C56" s="160"/>
      <c r="D56" s="203" t="s">
        <v>65</v>
      </c>
      <c r="E56" s="204"/>
      <c r="F56" s="204"/>
      <c r="G56" s="204"/>
      <c r="H56" s="204"/>
      <c r="I56" s="204"/>
      <c r="J56" s="243"/>
      <c r="K56" s="3" t="s">
        <v>228</v>
      </c>
      <c r="L56" s="23"/>
      <c r="M56" s="26"/>
      <c r="N56" s="26"/>
      <c r="O56" s="26"/>
      <c r="P56" s="26"/>
      <c r="Q56" s="26"/>
      <c r="R56" s="26"/>
      <c r="S56" s="26"/>
      <c r="T56" s="26"/>
    </row>
    <row r="57" spans="2:43" ht="43.5" customHeight="1" x14ac:dyDescent="0.15">
      <c r="B57" s="267" t="str">
        <f>IF(LEFT(K56,1)="選","",IF(LEFT(K56,1)="２","記載してください","記載は不要です"))</f>
        <v>記載してください</v>
      </c>
      <c r="C57" s="268"/>
      <c r="D57" s="276" t="s">
        <v>66</v>
      </c>
      <c r="E57" s="276"/>
      <c r="F57" s="277" t="s">
        <v>213</v>
      </c>
      <c r="G57" s="278"/>
      <c r="H57" s="278"/>
      <c r="I57" s="278"/>
      <c r="J57" s="278"/>
      <c r="K57" s="279"/>
      <c r="L57" s="45" t="str">
        <f>IF(M57="","","&lt;--")</f>
        <v>&lt;--</v>
      </c>
      <c r="M57" s="202"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251"/>
      <c r="O57" s="251"/>
      <c r="P57" s="251"/>
      <c r="Q57" s="251"/>
      <c r="R57" s="251"/>
      <c r="S57" s="251"/>
      <c r="T57" s="251"/>
    </row>
    <row r="58" spans="2:43" s="18" customFormat="1" ht="113.1" customHeight="1" x14ac:dyDescent="0.15">
      <c r="B58" s="271"/>
      <c r="C58" s="272"/>
      <c r="D58" s="276" t="s">
        <v>67</v>
      </c>
      <c r="E58" s="276"/>
      <c r="F58" s="229" t="s">
        <v>229</v>
      </c>
      <c r="G58" s="280"/>
      <c r="H58" s="280"/>
      <c r="I58" s="280"/>
      <c r="J58" s="280"/>
      <c r="K58" s="281"/>
      <c r="L58" s="45" t="str">
        <f>IF(M58="","","&lt;--")</f>
        <v>&lt;--</v>
      </c>
      <c r="M58" s="202"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251"/>
      <c r="O58" s="251"/>
      <c r="P58" s="251"/>
      <c r="Q58" s="251"/>
      <c r="R58" s="251"/>
      <c r="S58" s="251"/>
      <c r="T58" s="251"/>
      <c r="U58" s="4"/>
      <c r="V58" s="4"/>
      <c r="W58" s="4"/>
      <c r="X58" s="4"/>
      <c r="Y58" s="4"/>
      <c r="Z58" s="4"/>
      <c r="AA58" s="4"/>
      <c r="AB58" s="4"/>
      <c r="AC58" s="4"/>
      <c r="AD58" s="4"/>
      <c r="AE58" s="4"/>
      <c r="AF58" s="4"/>
      <c r="AG58" s="4"/>
      <c r="AH58" s="4"/>
      <c r="AI58" s="4"/>
      <c r="AJ58" s="4"/>
      <c r="AK58" s="4"/>
      <c r="AL58" s="4"/>
      <c r="AM58" s="4"/>
      <c r="AN58" s="4"/>
      <c r="AO58" s="4"/>
      <c r="AP58" s="4"/>
      <c r="AQ58" s="4"/>
    </row>
    <row r="59" spans="2:43" ht="94.5" customHeight="1" x14ac:dyDescent="0.15">
      <c r="B59" s="159" t="s">
        <v>41</v>
      </c>
      <c r="C59" s="160"/>
      <c r="D59" s="264" t="s">
        <v>68</v>
      </c>
      <c r="E59" s="265"/>
      <c r="F59" s="265"/>
      <c r="G59" s="265"/>
      <c r="H59" s="265"/>
      <c r="I59" s="265"/>
      <c r="J59" s="266"/>
      <c r="K59" s="2" t="s">
        <v>230</v>
      </c>
      <c r="L59" s="45" t="s">
        <v>3</v>
      </c>
      <c r="M59" s="166" t="s">
        <v>69</v>
      </c>
      <c r="N59" s="166"/>
      <c r="O59" s="166"/>
      <c r="P59" s="166"/>
      <c r="Q59" s="166"/>
      <c r="R59" s="166"/>
      <c r="S59" s="166"/>
      <c r="T59" s="166"/>
    </row>
    <row r="60" spans="2:43" ht="28.15" customHeight="1" x14ac:dyDescent="0.15">
      <c r="B60" s="267" t="str">
        <f>IF(LEFT(K59,1)="選","",IF(LEFT(K59,1)="１","記載は不要です","海外へ/海外からのデータ移転に関する項目。
記載してください"))</f>
        <v>海外へ/海外からのデータ移転に関する項目。
記載してください</v>
      </c>
      <c r="C60" s="268"/>
      <c r="D60" s="254" t="s">
        <v>70</v>
      </c>
      <c r="E60" s="255"/>
      <c r="F60" s="256" t="s">
        <v>231</v>
      </c>
      <c r="G60" s="257"/>
      <c r="H60" s="257"/>
      <c r="I60" s="257"/>
      <c r="J60" s="257"/>
      <c r="K60" s="258"/>
      <c r="L60" s="45"/>
      <c r="M60" s="26"/>
      <c r="N60" s="26"/>
      <c r="O60" s="26"/>
      <c r="P60" s="26"/>
      <c r="Q60" s="26"/>
      <c r="R60" s="26"/>
      <c r="S60" s="26"/>
      <c r="T60" s="26"/>
    </row>
    <row r="61" spans="2:43" ht="28.15" customHeight="1" x14ac:dyDescent="0.15">
      <c r="B61" s="269"/>
      <c r="C61" s="270"/>
      <c r="D61" s="254" t="s">
        <v>71</v>
      </c>
      <c r="E61" s="255"/>
      <c r="F61" s="256" t="s">
        <v>232</v>
      </c>
      <c r="G61" s="257"/>
      <c r="H61" s="257"/>
      <c r="I61" s="257"/>
      <c r="J61" s="257"/>
      <c r="K61" s="258"/>
      <c r="L61" s="45"/>
      <c r="M61" s="26"/>
      <c r="N61" s="26"/>
      <c r="O61" s="26"/>
      <c r="P61" s="26"/>
      <c r="Q61" s="26"/>
      <c r="R61" s="26"/>
      <c r="S61" s="26"/>
      <c r="T61" s="26"/>
    </row>
    <row r="62" spans="2:43" ht="43.9" customHeight="1" x14ac:dyDescent="0.15">
      <c r="B62" s="269"/>
      <c r="C62" s="270"/>
      <c r="D62" s="223" t="s">
        <v>72</v>
      </c>
      <c r="E62" s="255"/>
      <c r="F62" s="273" t="s">
        <v>213</v>
      </c>
      <c r="G62" s="274"/>
      <c r="H62" s="274"/>
      <c r="I62" s="274"/>
      <c r="J62" s="274"/>
      <c r="K62" s="275"/>
      <c r="L62" s="45"/>
      <c r="M62" s="26"/>
      <c r="N62" s="26"/>
      <c r="O62" s="26"/>
      <c r="P62" s="26"/>
      <c r="Q62" s="26"/>
      <c r="R62" s="26"/>
      <c r="S62" s="26"/>
      <c r="T62" s="26"/>
    </row>
    <row r="63" spans="2:43" ht="43.5" customHeight="1" x14ac:dyDescent="0.15">
      <c r="B63" s="269"/>
      <c r="C63" s="270"/>
      <c r="D63" s="254" t="s">
        <v>73</v>
      </c>
      <c r="E63" s="255"/>
      <c r="F63" s="256" t="s">
        <v>213</v>
      </c>
      <c r="G63" s="257"/>
      <c r="H63" s="257"/>
      <c r="I63" s="257"/>
      <c r="J63" s="257"/>
      <c r="K63" s="258"/>
      <c r="L63" s="45"/>
      <c r="M63" s="26"/>
      <c r="N63" s="26"/>
      <c r="O63" s="26"/>
      <c r="P63" s="26"/>
      <c r="Q63" s="26"/>
      <c r="R63" s="26"/>
      <c r="S63" s="26"/>
      <c r="T63" s="26"/>
    </row>
    <row r="64" spans="2:43" ht="28.15" customHeight="1" x14ac:dyDescent="0.15">
      <c r="B64" s="271"/>
      <c r="C64" s="272"/>
      <c r="D64" s="254" t="s">
        <v>74</v>
      </c>
      <c r="E64" s="255"/>
      <c r="F64" s="248" t="s">
        <v>213</v>
      </c>
      <c r="G64" s="259"/>
      <c r="H64" s="259"/>
      <c r="I64" s="259"/>
      <c r="J64" s="259"/>
      <c r="K64" s="260"/>
      <c r="L64" s="45" t="str">
        <f>IF(M64="","","&lt;--")</f>
        <v>&lt;--</v>
      </c>
      <c r="M64" s="261"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261"/>
      <c r="O64" s="261"/>
      <c r="P64" s="261"/>
      <c r="Q64" s="261"/>
      <c r="R64" s="261"/>
      <c r="S64" s="261"/>
      <c r="T64" s="261"/>
    </row>
    <row r="65" spans="2:22" ht="26.25" customHeight="1" x14ac:dyDescent="0.15">
      <c r="B65" s="262"/>
      <c r="C65" s="263"/>
      <c r="D65" s="263"/>
      <c r="E65" s="263"/>
      <c r="F65" s="263"/>
      <c r="G65" s="263"/>
      <c r="H65" s="263"/>
      <c r="I65" s="263"/>
      <c r="J65" s="263"/>
      <c r="K65" s="263"/>
      <c r="L65" s="23"/>
      <c r="M65" s="261"/>
      <c r="N65" s="261"/>
      <c r="O65" s="261"/>
      <c r="P65" s="261"/>
      <c r="Q65" s="261"/>
      <c r="R65" s="261"/>
      <c r="S65" s="261"/>
      <c r="T65" s="261"/>
    </row>
    <row r="66" spans="2:22" ht="26.1" customHeight="1" x14ac:dyDescent="0.15">
      <c r="B66" s="192" t="s">
        <v>75</v>
      </c>
      <c r="C66" s="193"/>
      <c r="D66" s="193"/>
      <c r="E66" s="193"/>
      <c r="F66" s="193"/>
      <c r="G66" s="193"/>
      <c r="H66" s="193"/>
      <c r="I66" s="193"/>
      <c r="J66" s="193"/>
      <c r="K66" s="194"/>
      <c r="L66" s="28"/>
      <c r="M66" s="26"/>
      <c r="N66" s="26"/>
      <c r="O66" s="26"/>
      <c r="P66" s="26"/>
      <c r="Q66" s="26"/>
      <c r="R66" s="26"/>
      <c r="S66" s="26"/>
      <c r="T66" s="26"/>
    </row>
    <row r="67" spans="2:22" ht="103.5" customHeight="1" x14ac:dyDescent="0.15">
      <c r="B67" s="226" t="s">
        <v>46</v>
      </c>
      <c r="C67" s="226"/>
      <c r="D67" s="246" t="s">
        <v>76</v>
      </c>
      <c r="E67" s="247"/>
      <c r="F67" s="248" t="s">
        <v>213</v>
      </c>
      <c r="G67" s="249"/>
      <c r="H67" s="249"/>
      <c r="I67" s="249"/>
      <c r="J67" s="249"/>
      <c r="K67" s="250"/>
      <c r="L67" s="45" t="str">
        <f>IF(M67="","","&lt;--")</f>
        <v>&lt;--</v>
      </c>
      <c r="M67" s="251"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51"/>
      <c r="O67" s="251"/>
      <c r="P67" s="251"/>
      <c r="Q67" s="251"/>
      <c r="R67" s="251"/>
      <c r="S67" s="251"/>
      <c r="T67" s="251"/>
      <c r="U67" s="47"/>
      <c r="V67" s="48"/>
    </row>
    <row r="68" spans="2:22" ht="39.4" customHeight="1" x14ac:dyDescent="0.15">
      <c r="B68" s="226"/>
      <c r="C68" s="226"/>
      <c r="D68" s="246" t="s">
        <v>77</v>
      </c>
      <c r="E68" s="247"/>
      <c r="F68" s="248" t="s">
        <v>213</v>
      </c>
      <c r="G68" s="249"/>
      <c r="H68" s="249"/>
      <c r="I68" s="249"/>
      <c r="J68" s="249"/>
      <c r="K68" s="250"/>
      <c r="L68" s="45" t="str">
        <f>IF(M68="","","&lt;--")</f>
        <v>&lt;--</v>
      </c>
      <c r="M68" s="202"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02"/>
      <c r="O68" s="202"/>
      <c r="P68" s="202"/>
      <c r="Q68" s="202"/>
      <c r="R68" s="202"/>
      <c r="S68" s="202"/>
      <c r="T68" s="202"/>
      <c r="U68" s="47"/>
      <c r="V68" s="48"/>
    </row>
    <row r="69" spans="2:22" ht="27" customHeight="1" x14ac:dyDescent="0.15">
      <c r="B69" s="176" t="s">
        <v>78</v>
      </c>
      <c r="C69" s="252"/>
      <c r="D69" s="252"/>
      <c r="E69" s="252"/>
      <c r="F69" s="252"/>
      <c r="G69" s="252"/>
      <c r="H69" s="252"/>
      <c r="I69" s="252"/>
      <c r="J69" s="252"/>
      <c r="K69" s="253"/>
      <c r="L69" s="28"/>
      <c r="M69" s="202"/>
      <c r="N69" s="202"/>
      <c r="O69" s="202"/>
      <c r="P69" s="202"/>
      <c r="Q69" s="202"/>
      <c r="R69" s="202"/>
      <c r="S69" s="202"/>
      <c r="T69" s="202"/>
    </row>
    <row r="70" spans="2:22" ht="108" customHeight="1" x14ac:dyDescent="0.15">
      <c r="B70" s="159" t="s">
        <v>41</v>
      </c>
      <c r="C70" s="241"/>
      <c r="D70" s="220" t="s">
        <v>79</v>
      </c>
      <c r="E70" s="221"/>
      <c r="F70" s="221"/>
      <c r="G70" s="221"/>
      <c r="H70" s="221"/>
      <c r="I70" s="221"/>
      <c r="J70" s="222"/>
      <c r="K70" s="3" t="s">
        <v>216</v>
      </c>
      <c r="L70" s="45" t="s">
        <v>25</v>
      </c>
      <c r="M70" s="166" t="s">
        <v>80</v>
      </c>
      <c r="N70" s="166"/>
      <c r="O70" s="166"/>
      <c r="P70" s="166"/>
      <c r="Q70" s="166"/>
      <c r="R70" s="166"/>
      <c r="S70" s="166"/>
      <c r="T70" s="166"/>
      <c r="U70" s="48"/>
      <c r="V70" s="48"/>
    </row>
    <row r="71" spans="2:22" ht="69" customHeight="1" x14ac:dyDescent="0.15">
      <c r="B71" s="242"/>
      <c r="C71" s="241"/>
      <c r="D71" s="203" t="s">
        <v>81</v>
      </c>
      <c r="E71" s="204"/>
      <c r="F71" s="204"/>
      <c r="G71" s="204"/>
      <c r="H71" s="204"/>
      <c r="I71" s="204"/>
      <c r="J71" s="243"/>
      <c r="K71" s="3" t="s">
        <v>216</v>
      </c>
      <c r="L71" s="45" t="s">
        <v>25</v>
      </c>
      <c r="M71" s="166" t="s">
        <v>82</v>
      </c>
      <c r="N71" s="166"/>
      <c r="O71" s="166"/>
      <c r="P71" s="166"/>
      <c r="Q71" s="166"/>
      <c r="R71" s="166"/>
      <c r="S71" s="166"/>
      <c r="T71" s="166"/>
    </row>
    <row r="72" spans="2:22" ht="41.65" customHeight="1" x14ac:dyDescent="0.15">
      <c r="B72" s="242"/>
      <c r="C72" s="241"/>
      <c r="D72" s="244" t="s">
        <v>83</v>
      </c>
      <c r="E72" s="203"/>
      <c r="F72" s="203"/>
      <c r="G72" s="203"/>
      <c r="H72" s="203"/>
      <c r="I72" s="203"/>
      <c r="J72" s="245"/>
      <c r="K72" s="3" t="s">
        <v>216</v>
      </c>
      <c r="L72" s="45"/>
      <c r="M72" s="44"/>
      <c r="N72" s="44"/>
      <c r="O72" s="42"/>
      <c r="P72" s="42"/>
      <c r="Q72" s="42"/>
      <c r="R72" s="42"/>
      <c r="S72" s="42"/>
      <c r="T72" s="42"/>
    </row>
    <row r="73" spans="2:22" ht="27.75" customHeight="1" x14ac:dyDescent="0.15">
      <c r="B73" s="236"/>
      <c r="C73" s="237"/>
      <c r="D73" s="237"/>
      <c r="E73" s="237"/>
      <c r="F73" s="237"/>
      <c r="G73" s="237"/>
      <c r="H73" s="237"/>
      <c r="I73" s="237"/>
      <c r="J73" s="237"/>
      <c r="K73" s="237"/>
      <c r="L73" s="23"/>
      <c r="M73" s="26"/>
      <c r="N73" s="26"/>
      <c r="O73" s="26"/>
      <c r="P73" s="26"/>
      <c r="Q73" s="26"/>
      <c r="R73" s="26"/>
      <c r="S73" s="26"/>
      <c r="T73" s="26"/>
    </row>
    <row r="74" spans="2:22" ht="26.1" customHeight="1" x14ac:dyDescent="0.15">
      <c r="B74" s="238" t="s">
        <v>84</v>
      </c>
      <c r="C74" s="239"/>
      <c r="D74" s="239"/>
      <c r="E74" s="239"/>
      <c r="F74" s="239"/>
      <c r="G74" s="239"/>
      <c r="H74" s="239"/>
      <c r="I74" s="239"/>
      <c r="J74" s="239"/>
      <c r="K74" s="240"/>
      <c r="L74" s="28"/>
      <c r="M74" s="42"/>
      <c r="N74" s="42"/>
      <c r="O74" s="42"/>
      <c r="P74" s="42"/>
      <c r="Q74" s="42"/>
      <c r="R74" s="42"/>
      <c r="S74" s="42"/>
      <c r="T74" s="42"/>
    </row>
    <row r="75" spans="2:22" ht="26.1" customHeight="1" x14ac:dyDescent="0.15">
      <c r="B75" s="232" t="s">
        <v>85</v>
      </c>
      <c r="C75" s="233"/>
      <c r="D75" s="233"/>
      <c r="E75" s="233"/>
      <c r="F75" s="233"/>
      <c r="G75" s="233"/>
      <c r="H75" s="233"/>
      <c r="I75" s="233"/>
      <c r="J75" s="233"/>
      <c r="K75" s="234"/>
      <c r="L75" s="28"/>
      <c r="M75" s="42"/>
      <c r="N75" s="42"/>
      <c r="O75" s="42"/>
      <c r="P75" s="42"/>
      <c r="Q75" s="42"/>
      <c r="R75" s="42"/>
      <c r="S75" s="42"/>
      <c r="T75" s="42"/>
    </row>
    <row r="76" spans="2:22" ht="111" customHeight="1" x14ac:dyDescent="0.15">
      <c r="B76" s="226" t="s">
        <v>44</v>
      </c>
      <c r="C76" s="226"/>
      <c r="D76" s="215" t="s">
        <v>86</v>
      </c>
      <c r="E76" s="215"/>
      <c r="F76" s="215"/>
      <c r="G76" s="215"/>
      <c r="H76" s="215"/>
      <c r="I76" s="215"/>
      <c r="J76" s="215"/>
      <c r="K76" s="3" t="s">
        <v>233</v>
      </c>
      <c r="L76" s="45"/>
      <c r="M76" s="42"/>
      <c r="N76" s="42"/>
      <c r="O76" s="42"/>
      <c r="P76" s="42"/>
      <c r="Q76" s="42"/>
      <c r="R76" s="42"/>
      <c r="S76" s="42"/>
      <c r="T76" s="42"/>
    </row>
    <row r="77" spans="2:22" ht="26.1" customHeight="1" x14ac:dyDescent="0.15">
      <c r="B77" s="232" t="s">
        <v>87</v>
      </c>
      <c r="C77" s="233"/>
      <c r="D77" s="233"/>
      <c r="E77" s="233"/>
      <c r="F77" s="233"/>
      <c r="G77" s="233"/>
      <c r="H77" s="233"/>
      <c r="I77" s="233"/>
      <c r="J77" s="233"/>
      <c r="K77" s="234"/>
      <c r="L77" s="28"/>
      <c r="M77" s="42"/>
      <c r="N77" s="42"/>
      <c r="O77" s="42"/>
      <c r="P77" s="42"/>
      <c r="Q77" s="42"/>
      <c r="R77" s="42"/>
      <c r="S77" s="42"/>
      <c r="T77" s="42"/>
    </row>
    <row r="78" spans="2:22" ht="172.5" customHeight="1" x14ac:dyDescent="0.15">
      <c r="B78" s="226" t="s">
        <v>44</v>
      </c>
      <c r="C78" s="226"/>
      <c r="D78" s="215" t="s">
        <v>88</v>
      </c>
      <c r="E78" s="215"/>
      <c r="F78" s="215"/>
      <c r="G78" s="215"/>
      <c r="H78" s="215"/>
      <c r="I78" s="215"/>
      <c r="J78" s="215"/>
      <c r="K78" s="2" t="s">
        <v>230</v>
      </c>
      <c r="L78" s="45" t="s">
        <v>25</v>
      </c>
      <c r="M78" s="166" t="s">
        <v>89</v>
      </c>
      <c r="N78" s="166"/>
      <c r="O78" s="166"/>
      <c r="P78" s="166"/>
      <c r="Q78" s="166"/>
      <c r="R78" s="166"/>
      <c r="S78" s="166"/>
      <c r="T78" s="166"/>
    </row>
    <row r="79" spans="2:22" ht="61.5" customHeight="1" x14ac:dyDescent="0.15">
      <c r="B79" s="226" t="str">
        <f>IF(LEFT(K78,1)="選","",IF(OR(LEFT(K78,1)="３",LEFT(K78,1)="４",LEFT(K78,1)="×"),"選択してください","選択は不要です"))</f>
        <v>選択してください</v>
      </c>
      <c r="C79" s="226"/>
      <c r="D79" s="215" t="s">
        <v>90</v>
      </c>
      <c r="E79" s="215"/>
      <c r="F79" s="215"/>
      <c r="G79" s="215"/>
      <c r="H79" s="215"/>
      <c r="I79" s="215"/>
      <c r="J79" s="215"/>
      <c r="K79" s="2" t="s">
        <v>216</v>
      </c>
      <c r="L79" s="45"/>
      <c r="M79" s="42"/>
      <c r="N79" s="42"/>
      <c r="O79" s="42"/>
      <c r="P79" s="42"/>
      <c r="Q79" s="42"/>
      <c r="R79" s="42"/>
      <c r="S79" s="42"/>
      <c r="T79" s="42"/>
    </row>
    <row r="80" spans="2:22" ht="113.65" customHeight="1" x14ac:dyDescent="0.15">
      <c r="B80" s="226" t="str">
        <f>IF(LEFT(K78,1)="選","",IF(LEFT(K78,1)="１","選択は不要です","選択してください"))</f>
        <v>選択してください</v>
      </c>
      <c r="C80" s="226"/>
      <c r="D80" s="215" t="s">
        <v>91</v>
      </c>
      <c r="E80" s="216"/>
      <c r="F80" s="216"/>
      <c r="G80" s="216"/>
      <c r="H80" s="216"/>
      <c r="I80" s="216"/>
      <c r="J80" s="216"/>
      <c r="K80" s="2" t="s">
        <v>234</v>
      </c>
      <c r="L80" s="45"/>
      <c r="M80" s="42"/>
      <c r="N80" s="42"/>
      <c r="O80" s="42"/>
      <c r="P80" s="42"/>
      <c r="Q80" s="42"/>
      <c r="R80" s="42"/>
      <c r="S80" s="42"/>
      <c r="T80" s="42"/>
    </row>
    <row r="81" spans="2:21" ht="70.150000000000006" customHeight="1" x14ac:dyDescent="0.15">
      <c r="B81" s="226" t="str">
        <f>IF(LEFT(K78,1)="選","",IF(LEFT(K78,1)="１","記載は不要です","記載してください"))</f>
        <v>記載してください</v>
      </c>
      <c r="C81" s="226"/>
      <c r="D81" s="227" t="str">
        <f>IF(LEFT(K80,1)="選","",IF(LEFT(K78,1)="１","",IF(LEFT(K80,1)="１","委託元及び委託先","委託元、委託先及び再委託先")))</f>
        <v>委託元、委託先及び再委託先</v>
      </c>
      <c r="E81" s="228"/>
      <c r="F81" s="229" t="s">
        <v>235</v>
      </c>
      <c r="G81" s="230"/>
      <c r="H81" s="230"/>
      <c r="I81" s="230"/>
      <c r="J81" s="230"/>
      <c r="K81" s="231"/>
      <c r="L81" s="45" t="str">
        <f>IF(M81="","","&lt;--")</f>
        <v>&lt;--</v>
      </c>
      <c r="M81" s="166" t="str">
        <f>IF(LEFT(K78,1)="選","",IF(LEFT(K78,1)="１","",IF(LEFT(K80,1)="１",comtDataSaiitaku1,comtDataSaiitaku0)))</f>
        <v>データの取扱いを外部に再委託する場合、委託元、委託先及び再委託先を記載してください(委託元→委託先→再委託先）
　（記載例）○○大学→△△会社→□□会社</v>
      </c>
      <c r="N81" s="235"/>
      <c r="O81" s="235"/>
      <c r="P81" s="235"/>
      <c r="Q81" s="235"/>
      <c r="R81" s="235"/>
      <c r="S81" s="235"/>
      <c r="T81" s="235"/>
    </row>
    <row r="82" spans="2:21" ht="26.1" customHeight="1" x14ac:dyDescent="0.15">
      <c r="B82" s="232" t="s">
        <v>92</v>
      </c>
      <c r="C82" s="233"/>
      <c r="D82" s="233"/>
      <c r="E82" s="233"/>
      <c r="F82" s="233"/>
      <c r="G82" s="233"/>
      <c r="H82" s="233"/>
      <c r="I82" s="233"/>
      <c r="J82" s="233"/>
      <c r="K82" s="234"/>
      <c r="L82" s="28"/>
      <c r="M82" s="42"/>
      <c r="N82" s="42"/>
      <c r="O82" s="42"/>
      <c r="P82" s="42"/>
      <c r="Q82" s="42"/>
      <c r="R82" s="42"/>
      <c r="S82" s="42"/>
      <c r="T82" s="42"/>
    </row>
    <row r="83" spans="2:21" ht="183" customHeight="1" x14ac:dyDescent="0.15">
      <c r="B83" s="226" t="s">
        <v>44</v>
      </c>
      <c r="C83" s="226"/>
      <c r="D83" s="190" t="s">
        <v>93</v>
      </c>
      <c r="E83" s="190"/>
      <c r="F83" s="190"/>
      <c r="G83" s="190"/>
      <c r="H83" s="190"/>
      <c r="I83" s="190"/>
      <c r="J83" s="190"/>
      <c r="K83" s="2" t="s">
        <v>236</v>
      </c>
      <c r="L83" s="45" t="str">
        <f>IF(M83="","","&lt;--")</f>
        <v>&lt;--</v>
      </c>
      <c r="M83" s="202"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02"/>
      <c r="O83" s="202"/>
      <c r="P83" s="202"/>
      <c r="Q83" s="202"/>
      <c r="R83" s="202"/>
      <c r="S83" s="202"/>
      <c r="T83" s="202"/>
    </row>
    <row r="84" spans="2:21" ht="225.4" customHeight="1" x14ac:dyDescent="0.15">
      <c r="B84" s="189" t="str">
        <f>IF(LEFT(K83,1)="選","",IF(LEFT(K83,1)="⑥","記載・選択は不要です","第三者に対するデータの提供・公開に関する項目。
記載・選択してください"))</f>
        <v>第三者に対するデータの提供・公開に関する項目。
記載・選択してください</v>
      </c>
      <c r="C84" s="189"/>
      <c r="D84" s="215" t="s">
        <v>94</v>
      </c>
      <c r="E84" s="216"/>
      <c r="F84" s="217" t="s">
        <v>237</v>
      </c>
      <c r="G84" s="218"/>
      <c r="H84" s="218"/>
      <c r="I84" s="218"/>
      <c r="J84" s="218"/>
      <c r="K84" s="219"/>
      <c r="L84" s="45" t="str">
        <f>IF(M84="","","&lt;--")</f>
        <v>&lt;--</v>
      </c>
      <c r="M84" s="166" t="str">
        <f>IF(OR(LEFT(B84,1)="記",B84=""),"",comtDataTeikyoKokai0)</f>
        <v>データの提供・公開を予定している場合、データ種別（①,②,③,④）ごとに提供又は公開するデータを全てご記入ください。</v>
      </c>
      <c r="N84" s="166"/>
      <c r="O84" s="166"/>
      <c r="P84" s="166"/>
      <c r="Q84" s="166"/>
      <c r="R84" s="166"/>
      <c r="S84" s="166"/>
      <c r="T84" s="166"/>
    </row>
    <row r="85" spans="2:21" ht="76.150000000000006" customHeight="1" x14ac:dyDescent="0.15">
      <c r="B85" s="189"/>
      <c r="C85" s="189"/>
      <c r="D85" s="220" t="s">
        <v>95</v>
      </c>
      <c r="E85" s="221"/>
      <c r="F85" s="221"/>
      <c r="G85" s="221"/>
      <c r="H85" s="221"/>
      <c r="I85" s="221"/>
      <c r="J85" s="222"/>
      <c r="K85" s="2" t="s">
        <v>238</v>
      </c>
      <c r="L85" s="45" t="str">
        <f>IF(M85="","","&lt;--")</f>
        <v>&lt;--</v>
      </c>
      <c r="M85" s="166" t="str">
        <f>IF(OR(LEFT(B84,1)="記",B84=""),"",comtDataTeikyoKokai2)</f>
        <v>データを第三者に提供または公開する場合、本人の同意を得る必要があります。</v>
      </c>
      <c r="N85" s="166"/>
      <c r="O85" s="166"/>
      <c r="P85" s="166"/>
      <c r="Q85" s="166"/>
      <c r="R85" s="166"/>
      <c r="S85" s="166"/>
      <c r="T85" s="166"/>
    </row>
    <row r="86" spans="2:21" ht="59.1" customHeight="1" x14ac:dyDescent="0.15">
      <c r="B86" s="189"/>
      <c r="C86" s="189"/>
      <c r="D86" s="223" t="s">
        <v>96</v>
      </c>
      <c r="E86" s="220"/>
      <c r="F86" s="220"/>
      <c r="G86" s="220"/>
      <c r="H86" s="220"/>
      <c r="I86" s="220"/>
      <c r="J86" s="224"/>
      <c r="K86" s="2" t="s">
        <v>239</v>
      </c>
      <c r="L86" s="28"/>
      <c r="M86" s="33"/>
      <c r="N86" s="33"/>
      <c r="O86" s="33"/>
      <c r="P86" s="33"/>
      <c r="Q86" s="33"/>
      <c r="R86" s="33"/>
      <c r="S86" s="33"/>
      <c r="T86" s="33"/>
    </row>
    <row r="87" spans="2:21" ht="50.25" customHeight="1" x14ac:dyDescent="0.15">
      <c r="B87" s="189"/>
      <c r="C87" s="189"/>
      <c r="D87" s="203" t="s">
        <v>97</v>
      </c>
      <c r="E87" s="204"/>
      <c r="F87" s="205" t="s">
        <v>196</v>
      </c>
      <c r="G87" s="206"/>
      <c r="H87" s="206"/>
      <c r="I87" s="206"/>
      <c r="J87" s="206"/>
      <c r="K87" s="207"/>
      <c r="L87" s="45" t="str">
        <f>IF(M87="","","&lt;--")</f>
        <v>&lt;--</v>
      </c>
      <c r="M87" s="202" t="str">
        <f>IF(OR(LEFT(B84,1)="記",B84=""),"",comtDataTeikyoKokai1)</f>
        <v>提供元：○○○
提供先：△△△</v>
      </c>
      <c r="N87" s="202"/>
      <c r="O87" s="202"/>
      <c r="P87" s="202"/>
      <c r="Q87" s="202"/>
      <c r="R87" s="202"/>
      <c r="S87" s="202"/>
      <c r="T87" s="202"/>
    </row>
    <row r="88" spans="2:21" ht="39.75" customHeight="1" x14ac:dyDescent="0.15">
      <c r="B88" s="189"/>
      <c r="C88" s="189"/>
      <c r="D88" s="203" t="s">
        <v>98</v>
      </c>
      <c r="E88" s="204"/>
      <c r="F88" s="205" t="s">
        <v>213</v>
      </c>
      <c r="G88" s="206"/>
      <c r="H88" s="206"/>
      <c r="I88" s="206"/>
      <c r="J88" s="206"/>
      <c r="K88" s="207"/>
      <c r="L88" s="28"/>
      <c r="M88" s="33"/>
      <c r="N88" s="33"/>
      <c r="O88" s="33"/>
      <c r="P88" s="33"/>
      <c r="Q88" s="33"/>
      <c r="R88" s="33"/>
      <c r="S88" s="33"/>
      <c r="T88" s="33"/>
    </row>
    <row r="89" spans="2:21" ht="27.75" customHeight="1" x14ac:dyDescent="0.15">
      <c r="B89" s="189"/>
      <c r="C89" s="189"/>
      <c r="D89" s="208" t="s">
        <v>99</v>
      </c>
      <c r="E89" s="209"/>
      <c r="F89" s="209"/>
      <c r="G89" s="209"/>
      <c r="H89" s="209"/>
      <c r="I89" s="209"/>
      <c r="J89" s="210"/>
      <c r="K89" s="35" t="s">
        <v>216</v>
      </c>
      <c r="L89" s="45"/>
      <c r="M89" s="33"/>
      <c r="N89" s="33"/>
      <c r="O89" s="33"/>
      <c r="P89" s="33"/>
      <c r="Q89" s="33"/>
      <c r="R89" s="33"/>
      <c r="S89" s="33"/>
      <c r="T89" s="33"/>
      <c r="U89" s="49"/>
    </row>
    <row r="90" spans="2:21" ht="50.25" customHeight="1" x14ac:dyDescent="0.15">
      <c r="B90" s="189"/>
      <c r="C90" s="189"/>
      <c r="D90" s="211" t="s">
        <v>100</v>
      </c>
      <c r="E90" s="212"/>
      <c r="F90" s="212"/>
      <c r="G90" s="212"/>
      <c r="H90" s="212"/>
      <c r="I90" s="212"/>
      <c r="J90" s="213"/>
      <c r="K90" s="35" t="s">
        <v>216</v>
      </c>
      <c r="L90" s="23"/>
      <c r="M90" s="33"/>
      <c r="N90" s="33"/>
      <c r="O90" s="33"/>
      <c r="P90" s="33"/>
      <c r="Q90" s="33"/>
      <c r="R90" s="33"/>
      <c r="S90" s="33"/>
      <c r="T90" s="33"/>
    </row>
    <row r="91" spans="2:21" ht="26.1" customHeight="1" x14ac:dyDescent="0.15">
      <c r="B91" s="214" t="s">
        <v>101</v>
      </c>
      <c r="C91" s="214"/>
      <c r="D91" s="214"/>
      <c r="E91" s="214"/>
      <c r="F91" s="214"/>
      <c r="G91" s="214"/>
      <c r="H91" s="214"/>
      <c r="I91" s="214"/>
      <c r="J91" s="214"/>
      <c r="K91" s="214"/>
      <c r="L91" s="28"/>
      <c r="M91" s="22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v>
      </c>
      <c r="N91" s="225"/>
      <c r="O91" s="225"/>
      <c r="P91" s="225"/>
      <c r="Q91" s="225"/>
      <c r="R91" s="225"/>
      <c r="S91" s="225"/>
      <c r="T91" s="225"/>
    </row>
    <row r="92" spans="2:21" ht="28.5" customHeight="1" x14ac:dyDescent="0.15">
      <c r="B92" s="189" t="s">
        <v>44</v>
      </c>
      <c r="C92" s="189"/>
      <c r="D92" s="190" t="s">
        <v>102</v>
      </c>
      <c r="E92" s="191"/>
      <c r="F92" s="191"/>
      <c r="G92" s="191"/>
      <c r="H92" s="191"/>
      <c r="I92" s="191"/>
      <c r="J92" s="191"/>
      <c r="K92" s="35" t="s">
        <v>216</v>
      </c>
      <c r="L92" s="23"/>
      <c r="M92" s="225"/>
      <c r="N92" s="225"/>
      <c r="O92" s="225"/>
      <c r="P92" s="225"/>
      <c r="Q92" s="225"/>
      <c r="R92" s="225"/>
      <c r="S92" s="225"/>
      <c r="T92" s="225"/>
    </row>
    <row r="93" spans="2:21" ht="27.75" customHeight="1" x14ac:dyDescent="0.15">
      <c r="B93" s="180"/>
      <c r="C93" s="180"/>
      <c r="D93" s="180"/>
      <c r="E93" s="180"/>
      <c r="F93" s="180"/>
      <c r="G93" s="180"/>
      <c r="H93" s="180"/>
      <c r="I93" s="180"/>
      <c r="J93" s="180"/>
      <c r="K93" s="180"/>
      <c r="L93" s="23"/>
      <c r="M93" s="225"/>
      <c r="N93" s="225"/>
      <c r="O93" s="225"/>
      <c r="P93" s="225"/>
      <c r="Q93" s="225"/>
      <c r="R93" s="225"/>
      <c r="S93" s="225"/>
      <c r="T93" s="225"/>
    </row>
    <row r="94" spans="2:21" ht="26.1" customHeight="1" x14ac:dyDescent="0.15">
      <c r="B94" s="192" t="s">
        <v>103</v>
      </c>
      <c r="C94" s="193"/>
      <c r="D94" s="193"/>
      <c r="E94" s="193"/>
      <c r="F94" s="193"/>
      <c r="G94" s="193"/>
      <c r="H94" s="193"/>
      <c r="I94" s="193"/>
      <c r="J94" s="193"/>
      <c r="K94" s="194"/>
      <c r="L94" s="45"/>
      <c r="M94" s="225"/>
      <c r="N94" s="225"/>
      <c r="O94" s="225"/>
      <c r="P94" s="225"/>
      <c r="Q94" s="225"/>
      <c r="R94" s="225"/>
      <c r="S94" s="225"/>
      <c r="T94" s="225"/>
    </row>
    <row r="95" spans="2:21" ht="34.15" customHeight="1" x14ac:dyDescent="0.15">
      <c r="B95" s="195" t="s">
        <v>104</v>
      </c>
      <c r="C95" s="196"/>
      <c r="D95" s="197"/>
      <c r="E95" s="198" t="s">
        <v>8</v>
      </c>
      <c r="F95" s="199"/>
      <c r="G95" s="58" t="s">
        <v>105</v>
      </c>
      <c r="H95" s="198" t="s">
        <v>8</v>
      </c>
      <c r="I95" s="199"/>
      <c r="J95" s="200" t="s">
        <v>106</v>
      </c>
      <c r="K95" s="201"/>
      <c r="L95" s="45" t="str">
        <f>IF(M91="","","&lt;--")</f>
        <v>&lt;--</v>
      </c>
      <c r="M95" s="225"/>
      <c r="N95" s="225"/>
      <c r="O95" s="225"/>
      <c r="P95" s="225"/>
      <c r="Q95" s="225"/>
      <c r="R95" s="225"/>
      <c r="S95" s="225"/>
      <c r="T95" s="225"/>
    </row>
    <row r="96" spans="2:21" ht="34.15" customHeight="1" x14ac:dyDescent="0.15">
      <c r="B96" s="181" t="s">
        <v>107</v>
      </c>
      <c r="C96" s="181"/>
      <c r="D96" s="181"/>
      <c r="E96" s="181"/>
      <c r="F96" s="181"/>
      <c r="G96" s="181"/>
      <c r="H96" s="181"/>
      <c r="I96" s="181"/>
      <c r="J96" s="181"/>
      <c r="K96" s="35" t="s">
        <v>216</v>
      </c>
      <c r="L96" s="45" t="s">
        <v>3</v>
      </c>
      <c r="M96" s="166" t="s">
        <v>108</v>
      </c>
      <c r="N96" s="166"/>
      <c r="O96" s="166"/>
      <c r="P96" s="166"/>
      <c r="Q96" s="166"/>
      <c r="R96" s="166"/>
      <c r="S96" s="166"/>
      <c r="T96" s="166"/>
    </row>
    <row r="97" spans="1:22" ht="34.15" customHeight="1" x14ac:dyDescent="0.15">
      <c r="B97" s="181" t="s">
        <v>109</v>
      </c>
      <c r="C97" s="181"/>
      <c r="D97" s="181"/>
      <c r="E97" s="181"/>
      <c r="F97" s="181"/>
      <c r="G97" s="181"/>
      <c r="H97" s="181"/>
      <c r="I97" s="181"/>
      <c r="J97" s="181"/>
      <c r="K97" s="35" t="s">
        <v>216</v>
      </c>
      <c r="L97" s="28"/>
      <c r="M97" s="166"/>
      <c r="N97" s="166"/>
      <c r="O97" s="166"/>
      <c r="P97" s="166"/>
      <c r="Q97" s="166"/>
      <c r="R97" s="166"/>
      <c r="S97" s="166"/>
      <c r="T97" s="166"/>
    </row>
    <row r="98" spans="1:22" ht="34.15" customHeight="1" x14ac:dyDescent="0.15">
      <c r="B98" s="182" t="s">
        <v>110</v>
      </c>
      <c r="C98" s="183"/>
      <c r="D98" s="184"/>
      <c r="E98" s="185" t="s">
        <v>213</v>
      </c>
      <c r="F98" s="186"/>
      <c r="G98" s="186"/>
      <c r="H98" s="186"/>
      <c r="I98" s="186"/>
      <c r="J98" s="186"/>
      <c r="K98" s="187"/>
      <c r="L98" s="23"/>
      <c r="M98" s="43"/>
      <c r="N98" s="43"/>
      <c r="O98" s="43"/>
      <c r="P98" s="43"/>
      <c r="Q98" s="43"/>
      <c r="R98" s="43"/>
      <c r="S98" s="43"/>
      <c r="T98" s="43"/>
    </row>
    <row r="99" spans="1:22" ht="27" customHeight="1" x14ac:dyDescent="0.15">
      <c r="B99" s="180"/>
      <c r="C99" s="180"/>
      <c r="D99" s="180"/>
      <c r="E99" s="180"/>
      <c r="F99" s="180"/>
      <c r="G99" s="180"/>
      <c r="H99" s="180"/>
      <c r="I99" s="180"/>
      <c r="J99" s="180"/>
      <c r="K99" s="180"/>
      <c r="L99" s="23"/>
      <c r="M99" s="43"/>
      <c r="N99" s="43"/>
      <c r="O99" s="43"/>
      <c r="P99" s="43"/>
      <c r="Q99" s="43"/>
      <c r="R99" s="43"/>
      <c r="S99" s="43"/>
      <c r="T99" s="43"/>
    </row>
    <row r="100" spans="1:22" ht="26.65" customHeight="1" x14ac:dyDescent="0.15">
      <c r="A100" s="20"/>
      <c r="B100" s="176" t="s">
        <v>111</v>
      </c>
      <c r="C100" s="177"/>
      <c r="D100" s="177"/>
      <c r="E100" s="177"/>
      <c r="F100" s="177"/>
      <c r="G100" s="177"/>
      <c r="H100" s="177"/>
      <c r="I100" s="177"/>
      <c r="J100" s="177"/>
      <c r="K100" s="178"/>
      <c r="L100" s="28"/>
      <c r="M100" s="43"/>
      <c r="N100" s="43"/>
      <c r="O100" s="43"/>
      <c r="P100" s="43"/>
      <c r="Q100" s="43"/>
      <c r="R100" s="43"/>
      <c r="S100" s="43"/>
      <c r="T100" s="43"/>
    </row>
    <row r="101" spans="1:22" ht="75" customHeight="1" x14ac:dyDescent="0.15">
      <c r="A101" s="20"/>
      <c r="B101" s="188" t="s">
        <v>112</v>
      </c>
      <c r="C101" s="188"/>
      <c r="D101" s="188"/>
      <c r="E101" s="188"/>
      <c r="F101" s="188"/>
      <c r="G101" s="188"/>
      <c r="H101" s="188"/>
      <c r="I101" s="188"/>
      <c r="J101" s="188"/>
      <c r="K101" s="35" t="s">
        <v>36</v>
      </c>
      <c r="L101" s="45"/>
      <c r="M101" s="166"/>
      <c r="N101" s="166"/>
      <c r="O101" s="166"/>
      <c r="P101" s="166"/>
      <c r="Q101" s="166"/>
      <c r="R101" s="166"/>
      <c r="S101" s="166"/>
      <c r="T101" s="166"/>
    </row>
    <row r="102" spans="1:22" ht="60" customHeight="1" x14ac:dyDescent="0.15">
      <c r="A102" s="20"/>
      <c r="B102" s="159" t="str">
        <f>IF(LEFT(K101,1)="選","",IF(LEFT(K101,1)="１","記載は不要です",IF(LEFT(K101,1)="×","記載は不要です","記載してください")))</f>
        <v/>
      </c>
      <c r="C102" s="160"/>
      <c r="D102" s="59" t="s">
        <v>113</v>
      </c>
      <c r="E102" s="171" t="s">
        <v>240</v>
      </c>
      <c r="F102" s="172"/>
      <c r="G102" s="172"/>
      <c r="H102" s="173"/>
      <c r="I102" s="60" t="s">
        <v>114</v>
      </c>
      <c r="J102" s="174" t="s">
        <v>8</v>
      </c>
      <c r="K102" s="175"/>
      <c r="L102" s="28"/>
      <c r="M102" s="26"/>
      <c r="N102" s="26"/>
      <c r="O102" s="26"/>
      <c r="P102" s="26"/>
      <c r="Q102" s="26"/>
      <c r="R102" s="26"/>
      <c r="S102" s="26"/>
      <c r="T102" s="26"/>
    </row>
    <row r="103" spans="1:22" ht="27" customHeight="1" x14ac:dyDescent="0.15">
      <c r="B103" s="180"/>
      <c r="C103" s="180"/>
      <c r="D103" s="180"/>
      <c r="E103" s="180"/>
      <c r="F103" s="180"/>
      <c r="G103" s="180"/>
      <c r="H103" s="180"/>
      <c r="I103" s="180"/>
      <c r="J103" s="180"/>
      <c r="K103" s="180"/>
      <c r="L103" s="23"/>
      <c r="M103" s="26"/>
      <c r="N103" s="26"/>
      <c r="O103" s="26"/>
      <c r="P103" s="26"/>
      <c r="Q103" s="26"/>
      <c r="R103" s="26"/>
      <c r="S103" s="26"/>
      <c r="T103" s="26"/>
    </row>
    <row r="104" spans="1:22" ht="26.1" customHeight="1" x14ac:dyDescent="0.15">
      <c r="B104" s="176" t="s">
        <v>115</v>
      </c>
      <c r="C104" s="177"/>
      <c r="D104" s="177"/>
      <c r="E104" s="177"/>
      <c r="F104" s="177"/>
      <c r="G104" s="177"/>
      <c r="H104" s="177"/>
      <c r="I104" s="177"/>
      <c r="J104" s="177"/>
      <c r="K104" s="178"/>
      <c r="L104" s="28"/>
      <c r="M104" s="26"/>
      <c r="N104" s="26"/>
      <c r="O104" s="26"/>
      <c r="P104" s="26"/>
      <c r="Q104" s="26"/>
      <c r="R104" s="26"/>
      <c r="S104" s="26"/>
      <c r="T104" s="26"/>
    </row>
    <row r="105" spans="1:22" ht="53.65" customHeight="1" x14ac:dyDescent="0.15">
      <c r="B105" s="179" t="s">
        <v>116</v>
      </c>
      <c r="C105" s="179"/>
      <c r="D105" s="179"/>
      <c r="E105" s="179"/>
      <c r="F105" s="179"/>
      <c r="G105" s="179"/>
      <c r="H105" s="179"/>
      <c r="I105" s="179"/>
      <c r="J105" s="179"/>
      <c r="K105" s="35" t="s">
        <v>241</v>
      </c>
      <c r="L105" s="45" t="str">
        <f>IF(M105="","","&lt;--")</f>
        <v>&lt;--</v>
      </c>
      <c r="M105" s="166" t="str">
        <f>IF(nKenShu=1,comtCommitteeCom0,IF(nKenShu=2,IF(nYoushiki=1,comtCommitteeCom1,""),""))</f>
        <v>「１．初回の申請であるため上記リスク評価結果がない」を選択してください。</v>
      </c>
      <c r="N105" s="166"/>
      <c r="O105" s="166"/>
      <c r="P105" s="166"/>
      <c r="Q105" s="166"/>
      <c r="R105" s="166"/>
      <c r="S105" s="166"/>
      <c r="T105" s="166"/>
      <c r="U105" s="47"/>
      <c r="V105" s="48"/>
    </row>
    <row r="106" spans="1:22" ht="212.25" customHeight="1" x14ac:dyDescent="0.15">
      <c r="B106" s="159" t="str">
        <f>IF(LEFT(K105,1)="選","",IF(LEFT(K105,1)="２","記載してください","記載は不要です"))</f>
        <v>記載してください</v>
      </c>
      <c r="C106" s="160"/>
      <c r="D106" s="161" t="s">
        <v>117</v>
      </c>
      <c r="E106" s="162"/>
      <c r="F106" s="163" t="s">
        <v>213</v>
      </c>
      <c r="G106" s="164"/>
      <c r="H106" s="164"/>
      <c r="I106" s="164"/>
      <c r="J106" s="164"/>
      <c r="K106" s="165"/>
      <c r="L106" s="45" t="str">
        <f>IF(M106="","","&lt;--")</f>
        <v/>
      </c>
      <c r="M106" s="166" t="str">
        <f>IF(LEFT(K105,1)="選","",IF(LEFT(K105,1)="２",IF(nKenShu=1,comtCommitteeRes0,IF(nKenShu=2,IF(nYoushiki=2,comtCommitteeRes1,""),"")),""))</f>
        <v/>
      </c>
      <c r="N106" s="166"/>
      <c r="O106" s="166"/>
      <c r="P106" s="166"/>
      <c r="Q106" s="166"/>
      <c r="R106" s="166"/>
      <c r="S106" s="166"/>
      <c r="T106" s="166"/>
      <c r="U106" s="47"/>
      <c r="V106" s="48"/>
    </row>
    <row r="107" spans="1:22" ht="27" customHeight="1" x14ac:dyDescent="0.15">
      <c r="B107" s="180"/>
      <c r="C107" s="180"/>
      <c r="D107" s="180"/>
      <c r="E107" s="180"/>
      <c r="F107" s="180"/>
      <c r="G107" s="180"/>
      <c r="H107" s="180"/>
      <c r="I107" s="180"/>
      <c r="J107" s="180"/>
      <c r="K107" s="180"/>
      <c r="L107" s="23"/>
      <c r="M107" s="34"/>
      <c r="N107" s="26"/>
      <c r="O107" s="26"/>
      <c r="P107" s="26"/>
      <c r="Q107" s="26"/>
      <c r="R107" s="26"/>
      <c r="S107" s="26"/>
      <c r="T107" s="26"/>
    </row>
    <row r="108" spans="1:22" ht="337.5" customHeight="1" thickBot="1" x14ac:dyDescent="0.2">
      <c r="B108" s="167" t="s">
        <v>118</v>
      </c>
      <c r="C108" s="167"/>
      <c r="D108" s="168"/>
      <c r="E108" s="169" t="s">
        <v>213</v>
      </c>
      <c r="F108" s="170"/>
      <c r="G108" s="170"/>
      <c r="H108" s="170"/>
      <c r="I108" s="170"/>
      <c r="J108" s="170"/>
      <c r="K108" s="170"/>
      <c r="L108" s="45" t="s">
        <v>3</v>
      </c>
      <c r="M108" s="166"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166"/>
      <c r="O108" s="166"/>
      <c r="P108" s="166"/>
      <c r="Q108" s="166"/>
      <c r="R108" s="166"/>
      <c r="S108" s="166"/>
      <c r="T108" s="166"/>
    </row>
    <row r="109" spans="1:22" ht="178.5" customHeight="1" thickTop="1" x14ac:dyDescent="0.15">
      <c r="B109" s="410" t="s">
        <v>119</v>
      </c>
      <c r="C109" s="410"/>
      <c r="D109" s="410"/>
      <c r="E109" s="411"/>
      <c r="F109" s="411"/>
      <c r="G109" s="411"/>
      <c r="H109" s="411"/>
      <c r="I109" s="411"/>
      <c r="J109" s="411"/>
      <c r="K109" s="411"/>
      <c r="L109" s="29"/>
      <c r="M109" s="69"/>
      <c r="N109" s="70"/>
      <c r="O109" s="70"/>
      <c r="P109" s="70"/>
      <c r="Q109" s="70"/>
      <c r="R109" s="70"/>
      <c r="S109" s="70"/>
      <c r="T109" s="70"/>
    </row>
    <row r="110" spans="1:22" ht="36" customHeight="1" x14ac:dyDescent="0.15"/>
    <row r="111" spans="1:22" ht="36" customHeight="1" x14ac:dyDescent="0.15"/>
    <row r="112" spans="1:22" ht="26.65" hidden="1" customHeight="1" x14ac:dyDescent="0.15">
      <c r="B112" s="76" t="s">
        <v>120</v>
      </c>
      <c r="C112" s="76"/>
      <c r="D112" s="76"/>
    </row>
    <row r="113" spans="2:11" ht="46.9" hidden="1" customHeight="1" x14ac:dyDescent="0.15">
      <c r="B113" s="122" t="s">
        <v>121</v>
      </c>
      <c r="C113" s="147"/>
      <c r="D113" s="147"/>
      <c r="E113" s="147"/>
      <c r="F113" s="147"/>
      <c r="G113" s="147"/>
      <c r="H113" s="147"/>
      <c r="I113" s="147"/>
      <c r="J113" s="147"/>
      <c r="K113" s="148"/>
    </row>
    <row r="114" spans="2:11" ht="33.75" hidden="1" customHeight="1" x14ac:dyDescent="0.15">
      <c r="B114" s="149" t="s">
        <v>122</v>
      </c>
      <c r="C114" s="149"/>
      <c r="D114" s="149"/>
      <c r="E114" s="149"/>
      <c r="F114" s="149"/>
      <c r="G114" s="149"/>
      <c r="H114" s="149"/>
      <c r="I114" s="149"/>
      <c r="J114" s="149"/>
      <c r="K114" s="149"/>
    </row>
    <row r="115" spans="2:11" ht="22.15" hidden="1" customHeight="1" x14ac:dyDescent="0.15">
      <c r="B115" s="150" t="s">
        <v>123</v>
      </c>
      <c r="C115" s="151"/>
      <c r="D115" s="151"/>
      <c r="E115" s="151"/>
      <c r="F115" s="151"/>
      <c r="G115" s="151"/>
      <c r="H115" s="151"/>
      <c r="I115" s="151"/>
      <c r="J115" s="151"/>
      <c r="K115" s="152"/>
    </row>
    <row r="116" spans="2:11" ht="22.15" hidden="1" customHeight="1" x14ac:dyDescent="0.15">
      <c r="B116" s="138" t="s">
        <v>124</v>
      </c>
      <c r="C116" s="139"/>
      <c r="D116" s="139"/>
      <c r="E116" s="139"/>
      <c r="F116" s="139"/>
      <c r="G116" s="139"/>
      <c r="H116" s="139"/>
      <c r="I116" s="139"/>
      <c r="J116" s="139"/>
      <c r="K116" s="140"/>
    </row>
    <row r="117" spans="2:11" ht="22.15" hidden="1" customHeight="1" x14ac:dyDescent="0.15">
      <c r="B117" s="138" t="s">
        <v>125</v>
      </c>
      <c r="C117" s="139"/>
      <c r="D117" s="139"/>
      <c r="E117" s="139"/>
      <c r="F117" s="139"/>
      <c r="G117" s="139"/>
      <c r="H117" s="139"/>
      <c r="I117" s="139"/>
      <c r="J117" s="139"/>
      <c r="K117" s="140"/>
    </row>
    <row r="118" spans="2:11" ht="22.15" hidden="1" customHeight="1" x14ac:dyDescent="0.15">
      <c r="B118" s="138" t="s">
        <v>126</v>
      </c>
      <c r="C118" s="139"/>
      <c r="D118" s="139"/>
      <c r="E118" s="139"/>
      <c r="F118" s="139"/>
      <c r="G118" s="139"/>
      <c r="H118" s="139"/>
      <c r="I118" s="139"/>
      <c r="J118" s="139"/>
      <c r="K118" s="140"/>
    </row>
    <row r="119" spans="2:11" ht="22.15" hidden="1" customHeight="1" x14ac:dyDescent="0.15">
      <c r="B119" s="141" t="s">
        <v>127</v>
      </c>
      <c r="C119" s="142"/>
      <c r="D119" s="142"/>
      <c r="E119" s="142"/>
      <c r="F119" s="142"/>
      <c r="G119" s="142"/>
      <c r="H119" s="142"/>
      <c r="I119" s="142"/>
      <c r="J119" s="142"/>
      <c r="K119" s="143"/>
    </row>
    <row r="120" spans="2:11" hidden="1" x14ac:dyDescent="0.15"/>
    <row r="121" spans="2:11" ht="21" hidden="1" customHeight="1" x14ac:dyDescent="0.15">
      <c r="B121" s="153" t="s">
        <v>128</v>
      </c>
      <c r="C121" s="154"/>
      <c r="D121" s="154"/>
      <c r="E121" s="154"/>
      <c r="F121" s="154"/>
      <c r="G121" s="154"/>
      <c r="H121" s="154"/>
      <c r="I121" s="154"/>
      <c r="J121" s="154"/>
      <c r="K121" s="155"/>
    </row>
    <row r="122" spans="2:11" ht="21" hidden="1" customHeight="1" x14ac:dyDescent="0.15">
      <c r="B122" s="156" t="s">
        <v>129</v>
      </c>
      <c r="C122" s="157"/>
      <c r="D122" s="157"/>
      <c r="E122" s="157"/>
      <c r="F122" s="157"/>
      <c r="G122" s="157"/>
      <c r="H122" s="157"/>
      <c r="I122" s="157"/>
      <c r="J122" s="157"/>
      <c r="K122" s="158"/>
    </row>
    <row r="123" spans="2:11" ht="21" hidden="1" customHeight="1" x14ac:dyDescent="0.15">
      <c r="B123" s="156" t="s">
        <v>130</v>
      </c>
      <c r="C123" s="157"/>
      <c r="D123" s="157"/>
      <c r="E123" s="157"/>
      <c r="F123" s="157"/>
      <c r="G123" s="157"/>
      <c r="H123" s="157"/>
      <c r="I123" s="157"/>
      <c r="J123" s="157"/>
      <c r="K123" s="158"/>
    </row>
    <row r="124" spans="2:11" ht="21" hidden="1" customHeight="1" x14ac:dyDescent="0.15">
      <c r="B124" s="144" t="s">
        <v>131</v>
      </c>
      <c r="C124" s="145"/>
      <c r="D124" s="145"/>
      <c r="E124" s="145"/>
      <c r="F124" s="145"/>
      <c r="G124" s="145"/>
      <c r="H124" s="145"/>
      <c r="I124" s="145"/>
      <c r="J124" s="145"/>
      <c r="K124" s="146"/>
    </row>
    <row r="125" spans="2:11" ht="79.5" hidden="1" customHeight="1" x14ac:dyDescent="0.15">
      <c r="B125" s="119" t="s">
        <v>132</v>
      </c>
      <c r="C125" s="120"/>
      <c r="D125" s="120"/>
      <c r="E125" s="120"/>
      <c r="F125" s="120"/>
      <c r="G125" s="120"/>
      <c r="H125" s="120"/>
      <c r="I125" s="120"/>
      <c r="J125" s="120"/>
      <c r="K125" s="121"/>
    </row>
    <row r="126" spans="2:11" ht="79.5" hidden="1" customHeight="1" x14ac:dyDescent="0.15">
      <c r="B126" s="86" t="s">
        <v>133</v>
      </c>
      <c r="C126" s="87"/>
      <c r="D126" s="87"/>
      <c r="E126" s="87"/>
      <c r="F126" s="87"/>
      <c r="G126" s="87"/>
      <c r="H126" s="87"/>
      <c r="I126" s="87"/>
      <c r="J126" s="87"/>
      <c r="K126" s="88"/>
    </row>
    <row r="127" spans="2:11" ht="39.4" hidden="1" customHeight="1" x14ac:dyDescent="0.15">
      <c r="B127" s="86" t="s">
        <v>134</v>
      </c>
      <c r="C127" s="87"/>
      <c r="D127" s="87"/>
      <c r="E127" s="87"/>
      <c r="F127" s="87"/>
      <c r="G127" s="87"/>
      <c r="H127" s="87"/>
      <c r="I127" s="87"/>
      <c r="J127" s="87"/>
      <c r="K127" s="88"/>
    </row>
    <row r="128" spans="2:11" ht="39.4" hidden="1" customHeight="1" x14ac:dyDescent="0.15">
      <c r="B128" s="86" t="s">
        <v>135</v>
      </c>
      <c r="C128" s="87"/>
      <c r="D128" s="87"/>
      <c r="E128" s="87"/>
      <c r="F128" s="87"/>
      <c r="G128" s="87"/>
      <c r="H128" s="87"/>
      <c r="I128" s="87"/>
      <c r="J128" s="87"/>
      <c r="K128" s="88"/>
    </row>
    <row r="129" spans="2:11" ht="45" hidden="1" customHeight="1" x14ac:dyDescent="0.15">
      <c r="B129" s="135" t="s">
        <v>136</v>
      </c>
      <c r="C129" s="136"/>
      <c r="D129" s="136"/>
      <c r="E129" s="136"/>
      <c r="F129" s="136"/>
      <c r="G129" s="136"/>
      <c r="H129" s="136"/>
      <c r="I129" s="136"/>
      <c r="J129" s="136"/>
      <c r="K129" s="137"/>
    </row>
    <row r="130" spans="2:11" ht="45" hidden="1" customHeight="1" x14ac:dyDescent="0.15">
      <c r="B130" s="80" t="s">
        <v>137</v>
      </c>
      <c r="C130" s="81"/>
      <c r="D130" s="81"/>
      <c r="E130" s="81"/>
      <c r="F130" s="81"/>
      <c r="G130" s="81"/>
      <c r="H130" s="81"/>
      <c r="I130" s="81"/>
      <c r="J130" s="81"/>
      <c r="K130" s="82"/>
    </row>
    <row r="131" spans="2:11" ht="59.65" hidden="1" customHeight="1" x14ac:dyDescent="0.15">
      <c r="B131" s="83" t="s">
        <v>138</v>
      </c>
      <c r="C131" s="84"/>
      <c r="D131" s="84"/>
      <c r="E131" s="84"/>
      <c r="F131" s="84"/>
      <c r="G131" s="84"/>
      <c r="H131" s="84"/>
      <c r="I131" s="84"/>
      <c r="J131" s="84"/>
      <c r="K131" s="85"/>
    </row>
    <row r="132" spans="2:11" ht="40.15" hidden="1" customHeight="1" x14ac:dyDescent="0.15">
      <c r="B132" s="119" t="s">
        <v>139</v>
      </c>
      <c r="C132" s="120"/>
      <c r="D132" s="120"/>
      <c r="E132" s="120"/>
      <c r="F132" s="120"/>
      <c r="G132" s="120"/>
      <c r="H132" s="120"/>
      <c r="I132" s="120"/>
      <c r="J132" s="120"/>
      <c r="K132" s="121"/>
    </row>
    <row r="133" spans="2:11" ht="21.75" hidden="1" customHeight="1" x14ac:dyDescent="0.15">
      <c r="B133" s="86" t="s">
        <v>140</v>
      </c>
      <c r="C133" s="87"/>
      <c r="D133" s="87"/>
      <c r="E133" s="87"/>
      <c r="F133" s="87"/>
      <c r="G133" s="87"/>
      <c r="H133" s="87"/>
      <c r="I133" s="87"/>
      <c r="J133" s="87"/>
      <c r="K133" s="88"/>
    </row>
    <row r="134" spans="2:11" ht="21.75" hidden="1" customHeight="1" x14ac:dyDescent="0.15">
      <c r="B134" s="135" t="s">
        <v>141</v>
      </c>
      <c r="C134" s="136"/>
      <c r="D134" s="136"/>
      <c r="E134" s="136"/>
      <c r="F134" s="136"/>
      <c r="G134" s="136"/>
      <c r="H134" s="136"/>
      <c r="I134" s="136"/>
      <c r="J134" s="136"/>
      <c r="K134" s="137"/>
    </row>
    <row r="135" spans="2:11" ht="38.65" hidden="1" customHeight="1" x14ac:dyDescent="0.15">
      <c r="B135" s="80" t="s">
        <v>142</v>
      </c>
      <c r="C135" s="81"/>
      <c r="D135" s="81"/>
      <c r="E135" s="81"/>
      <c r="F135" s="81"/>
      <c r="G135" s="81"/>
      <c r="H135" s="81"/>
      <c r="I135" s="81"/>
      <c r="J135" s="81"/>
      <c r="K135" s="82"/>
    </row>
    <row r="136" spans="2:11" ht="21.75" hidden="1" customHeight="1" x14ac:dyDescent="0.15">
      <c r="B136" s="80" t="s">
        <v>143</v>
      </c>
      <c r="C136" s="81"/>
      <c r="D136" s="81"/>
      <c r="E136" s="81"/>
      <c r="F136" s="81"/>
      <c r="G136" s="81"/>
      <c r="H136" s="81"/>
      <c r="I136" s="81"/>
      <c r="J136" s="81"/>
      <c r="K136" s="82"/>
    </row>
    <row r="137" spans="2:11" ht="40.15" hidden="1" customHeight="1" x14ac:dyDescent="0.15">
      <c r="B137" s="80" t="s">
        <v>144</v>
      </c>
      <c r="C137" s="81"/>
      <c r="D137" s="81"/>
      <c r="E137" s="81"/>
      <c r="F137" s="81"/>
      <c r="G137" s="81"/>
      <c r="H137" s="81"/>
      <c r="I137" s="81"/>
      <c r="J137" s="81"/>
      <c r="K137" s="82"/>
    </row>
    <row r="138" spans="2:11" ht="21.75" hidden="1" customHeight="1" x14ac:dyDescent="0.15">
      <c r="B138" s="110" t="s">
        <v>145</v>
      </c>
      <c r="C138" s="111"/>
      <c r="D138" s="111"/>
      <c r="E138" s="111"/>
      <c r="F138" s="111"/>
      <c r="G138" s="111"/>
      <c r="H138" s="111"/>
      <c r="I138" s="111"/>
      <c r="J138" s="111"/>
      <c r="K138" s="112"/>
    </row>
    <row r="139" spans="2:11" ht="21.75" hidden="1" customHeight="1" x14ac:dyDescent="0.15">
      <c r="B139" s="92" t="s">
        <v>146</v>
      </c>
      <c r="C139" s="93"/>
      <c r="D139" s="93"/>
      <c r="E139" s="93"/>
      <c r="F139" s="93"/>
      <c r="G139" s="93"/>
      <c r="H139" s="93"/>
      <c r="I139" s="93"/>
      <c r="J139" s="93"/>
      <c r="K139" s="94"/>
    </row>
    <row r="140" spans="2:11" ht="21.75" hidden="1" customHeight="1" x14ac:dyDescent="0.15">
      <c r="B140" s="132" t="s">
        <v>147</v>
      </c>
      <c r="C140" s="133"/>
      <c r="D140" s="133"/>
      <c r="E140" s="133"/>
      <c r="F140" s="133"/>
      <c r="G140" s="133"/>
      <c r="H140" s="133"/>
      <c r="I140" s="133"/>
      <c r="J140" s="133"/>
      <c r="K140" s="134"/>
    </row>
    <row r="141" spans="2:11" ht="39.75" hidden="1" customHeight="1" x14ac:dyDescent="0.15">
      <c r="B141" s="5" t="str">
        <f>IF(nKenShu=1,"Co.1",IF(OR(nKenShu*10+nYoushiki=21,nKenShu*10+nYoushiki=22),"Co."&amp;nKenShu*10+nYoushiki,IF(nKenShu=3,"Co.3",IF(nKenShu=4,"Co.4",IF(nKenShu=5,"Co.5","")))))</f>
        <v>Co.21</v>
      </c>
      <c r="C141" s="6" t="s">
        <v>148</v>
      </c>
      <c r="D141" s="7" t="s">
        <v>149</v>
      </c>
      <c r="E141" s="7" t="s">
        <v>150</v>
      </c>
      <c r="F141" s="7" t="s">
        <v>151</v>
      </c>
      <c r="G141" s="8"/>
      <c r="H141" s="8"/>
      <c r="I141" s="8"/>
      <c r="J141" s="8"/>
      <c r="K141" s="9"/>
    </row>
    <row r="142" spans="2:11" ht="93" hidden="1" customHeight="1" x14ac:dyDescent="0.15">
      <c r="B142" s="36"/>
      <c r="C142" s="10" t="s">
        <v>152</v>
      </c>
      <c r="D142" s="11" t="s">
        <v>153</v>
      </c>
      <c r="E142" s="11" t="s">
        <v>154</v>
      </c>
      <c r="F142" s="11" t="s">
        <v>155</v>
      </c>
      <c r="G142" s="37"/>
      <c r="H142" s="37"/>
      <c r="I142" s="37"/>
      <c r="J142" s="37"/>
      <c r="K142" s="38"/>
    </row>
    <row r="143" spans="2:11" ht="93" hidden="1" customHeight="1" x14ac:dyDescent="0.15">
      <c r="B143" s="36"/>
      <c r="C143" s="10" t="s">
        <v>156</v>
      </c>
      <c r="D143" s="11" t="s">
        <v>157</v>
      </c>
      <c r="E143" s="11" t="s">
        <v>158</v>
      </c>
      <c r="F143" s="11" t="s">
        <v>159</v>
      </c>
      <c r="G143" s="37"/>
      <c r="H143" s="37"/>
      <c r="I143" s="37"/>
      <c r="J143" s="37"/>
      <c r="K143" s="38"/>
    </row>
    <row r="144" spans="2:11" ht="64.150000000000006" hidden="1" customHeight="1" x14ac:dyDescent="0.15">
      <c r="B144" s="12"/>
      <c r="C144" s="13" t="s">
        <v>160</v>
      </c>
      <c r="D144" s="14" t="s">
        <v>161</v>
      </c>
      <c r="E144" s="14" t="s">
        <v>162</v>
      </c>
      <c r="F144" s="14" t="s">
        <v>163</v>
      </c>
      <c r="G144" s="8"/>
      <c r="H144" s="8"/>
      <c r="I144" s="8"/>
      <c r="J144" s="8"/>
      <c r="K144" s="9"/>
    </row>
    <row r="145" spans="2:11" ht="64.150000000000006" hidden="1" customHeight="1" x14ac:dyDescent="0.15">
      <c r="B145" s="36"/>
      <c r="C145" s="10" t="s">
        <v>164</v>
      </c>
      <c r="D145" s="11" t="s">
        <v>165</v>
      </c>
      <c r="E145" s="11" t="s">
        <v>166</v>
      </c>
      <c r="F145" s="11" t="s">
        <v>163</v>
      </c>
      <c r="G145" s="37"/>
      <c r="H145" s="37"/>
      <c r="I145" s="37"/>
      <c r="J145" s="37"/>
      <c r="K145" s="38"/>
    </row>
    <row r="146" spans="2:11" ht="52.5" hidden="1" customHeight="1" x14ac:dyDescent="0.15">
      <c r="B146" s="39"/>
      <c r="C146" s="15" t="s">
        <v>167</v>
      </c>
      <c r="D146" s="16" t="s">
        <v>168</v>
      </c>
      <c r="E146" s="16" t="s">
        <v>169</v>
      </c>
      <c r="F146" s="16" t="s">
        <v>163</v>
      </c>
      <c r="G146" s="40"/>
      <c r="H146" s="40"/>
      <c r="I146" s="40"/>
      <c r="J146" s="40"/>
      <c r="K146" s="41"/>
    </row>
    <row r="147" spans="2:11" ht="43.15" hidden="1" customHeight="1" x14ac:dyDescent="0.15">
      <c r="B147" s="122" t="s">
        <v>170</v>
      </c>
      <c r="C147" s="123"/>
      <c r="D147" s="123"/>
      <c r="E147" s="123"/>
      <c r="F147" s="123"/>
      <c r="G147" s="123"/>
      <c r="H147" s="123"/>
      <c r="I147" s="123"/>
      <c r="J147" s="123"/>
      <c r="K147" s="124"/>
    </row>
    <row r="148" spans="2:11" ht="116.25" hidden="1" customHeight="1" x14ac:dyDescent="0.15">
      <c r="B148" s="125" t="s">
        <v>171</v>
      </c>
      <c r="C148" s="126"/>
      <c r="D148" s="127"/>
      <c r="E148" s="127"/>
      <c r="F148" s="127"/>
      <c r="G148" s="127"/>
      <c r="H148" s="127"/>
      <c r="I148" s="127"/>
      <c r="J148" s="127"/>
      <c r="K148" s="128"/>
    </row>
    <row r="149" spans="2:11" ht="38.65" hidden="1" customHeight="1" x14ac:dyDescent="0.15">
      <c r="B149" s="89" t="s">
        <v>172</v>
      </c>
      <c r="C149" s="90"/>
      <c r="D149" s="90"/>
      <c r="E149" s="90"/>
      <c r="F149" s="90"/>
      <c r="G149" s="90"/>
      <c r="H149" s="90"/>
      <c r="I149" s="90"/>
      <c r="J149" s="90"/>
      <c r="K149" s="91"/>
    </row>
    <row r="150" spans="2:11" ht="117" hidden="1" customHeight="1" x14ac:dyDescent="0.15">
      <c r="B150" s="129" t="s">
        <v>173</v>
      </c>
      <c r="C150" s="130"/>
      <c r="D150" s="130"/>
      <c r="E150" s="130"/>
      <c r="F150" s="130"/>
      <c r="G150" s="130"/>
      <c r="H150" s="130"/>
      <c r="I150" s="130"/>
      <c r="J150" s="130"/>
      <c r="K150" s="131"/>
    </row>
    <row r="151" spans="2:11" ht="117" hidden="1" customHeight="1" x14ac:dyDescent="0.15">
      <c r="B151" s="89" t="s">
        <v>174</v>
      </c>
      <c r="C151" s="90"/>
      <c r="D151" s="90"/>
      <c r="E151" s="90"/>
      <c r="F151" s="90"/>
      <c r="G151" s="90"/>
      <c r="H151" s="90"/>
      <c r="I151" s="90"/>
      <c r="J151" s="90"/>
      <c r="K151" s="91"/>
    </row>
    <row r="152" spans="2:11" ht="80.099999999999994" hidden="1" customHeight="1" x14ac:dyDescent="0.15">
      <c r="B152" s="92" t="s">
        <v>175</v>
      </c>
      <c r="C152" s="93"/>
      <c r="D152" s="93"/>
      <c r="E152" s="93"/>
      <c r="F152" s="93"/>
      <c r="G152" s="93"/>
      <c r="H152" s="93"/>
      <c r="I152" s="93"/>
      <c r="J152" s="93"/>
      <c r="K152" s="94"/>
    </row>
    <row r="153" spans="2:11" ht="80.099999999999994" hidden="1" customHeight="1" x14ac:dyDescent="0.15">
      <c r="B153" s="116" t="s">
        <v>176</v>
      </c>
      <c r="C153" s="117"/>
      <c r="D153" s="117"/>
      <c r="E153" s="117"/>
      <c r="F153" s="117"/>
      <c r="G153" s="117"/>
      <c r="H153" s="117"/>
      <c r="I153" s="117"/>
      <c r="J153" s="117"/>
      <c r="K153" s="118"/>
    </row>
    <row r="154" spans="2:11" ht="80.099999999999994" hidden="1" customHeight="1" x14ac:dyDescent="0.15">
      <c r="B154" s="116" t="s">
        <v>177</v>
      </c>
      <c r="C154" s="117"/>
      <c r="D154" s="117"/>
      <c r="E154" s="117"/>
      <c r="F154" s="117"/>
      <c r="G154" s="117"/>
      <c r="H154" s="117"/>
      <c r="I154" s="117"/>
      <c r="J154" s="117"/>
      <c r="K154" s="118"/>
    </row>
    <row r="155" spans="2:11" ht="80.099999999999994" hidden="1" customHeight="1" x14ac:dyDescent="0.15">
      <c r="B155" s="116" t="s">
        <v>178</v>
      </c>
      <c r="C155" s="117"/>
      <c r="D155" s="117"/>
      <c r="E155" s="117"/>
      <c r="F155" s="117"/>
      <c r="G155" s="117"/>
      <c r="H155" s="117"/>
      <c r="I155" s="117"/>
      <c r="J155" s="117"/>
      <c r="K155" s="118"/>
    </row>
    <row r="156" spans="2:11" ht="80.099999999999994" hidden="1" customHeight="1" x14ac:dyDescent="0.15">
      <c r="B156" s="89" t="s">
        <v>179</v>
      </c>
      <c r="C156" s="90"/>
      <c r="D156" s="90"/>
      <c r="E156" s="90"/>
      <c r="F156" s="90"/>
      <c r="G156" s="90"/>
      <c r="H156" s="90"/>
      <c r="I156" s="90"/>
      <c r="J156" s="90"/>
      <c r="K156" s="91"/>
    </row>
    <row r="157" spans="2:11" ht="35.25" hidden="1" customHeight="1" x14ac:dyDescent="0.15">
      <c r="B157" s="119" t="s">
        <v>180</v>
      </c>
      <c r="C157" s="120"/>
      <c r="D157" s="120"/>
      <c r="E157" s="120"/>
      <c r="F157" s="120"/>
      <c r="G157" s="120"/>
      <c r="H157" s="120"/>
      <c r="I157" s="120"/>
      <c r="J157" s="120"/>
      <c r="K157" s="121"/>
    </row>
    <row r="158" spans="2:11" ht="35.25" hidden="1" customHeight="1" x14ac:dyDescent="0.15">
      <c r="B158" s="86" t="s">
        <v>181</v>
      </c>
      <c r="C158" s="87"/>
      <c r="D158" s="87"/>
      <c r="E158" s="87"/>
      <c r="F158" s="87"/>
      <c r="G158" s="87"/>
      <c r="H158" s="87"/>
      <c r="I158" s="87"/>
      <c r="J158" s="87"/>
      <c r="K158" s="88"/>
    </row>
    <row r="159" spans="2:11" ht="35.25" hidden="1" customHeight="1" x14ac:dyDescent="0.15">
      <c r="B159" s="86" t="s">
        <v>181</v>
      </c>
      <c r="C159" s="87"/>
      <c r="D159" s="87"/>
      <c r="E159" s="87"/>
      <c r="F159" s="87"/>
      <c r="G159" s="87"/>
      <c r="H159" s="87"/>
      <c r="I159" s="87"/>
      <c r="J159" s="87"/>
      <c r="K159" s="88"/>
    </row>
    <row r="160" spans="2:11" ht="21" hidden="1" customHeight="1" x14ac:dyDescent="0.15">
      <c r="B160" s="116" t="s">
        <v>182</v>
      </c>
      <c r="C160" s="117"/>
      <c r="D160" s="117"/>
      <c r="E160" s="117"/>
      <c r="F160" s="117"/>
      <c r="G160" s="117"/>
      <c r="H160" s="117"/>
      <c r="I160" s="117"/>
      <c r="J160" s="117"/>
      <c r="K160" s="118"/>
    </row>
    <row r="161" spans="2:11" ht="21" hidden="1" customHeight="1" x14ac:dyDescent="0.15">
      <c r="B161" s="89" t="s">
        <v>183</v>
      </c>
      <c r="C161" s="90"/>
      <c r="D161" s="90"/>
      <c r="E161" s="90"/>
      <c r="F161" s="90"/>
      <c r="G161" s="90"/>
      <c r="H161" s="90"/>
      <c r="I161" s="90"/>
      <c r="J161" s="90"/>
      <c r="K161" s="91"/>
    </row>
    <row r="162" spans="2:11" ht="42.4" hidden="1" customHeight="1" x14ac:dyDescent="0.15">
      <c r="B162" s="92" t="s">
        <v>184</v>
      </c>
      <c r="C162" s="93"/>
      <c r="D162" s="93"/>
      <c r="E162" s="93"/>
      <c r="F162" s="93"/>
      <c r="G162" s="93"/>
      <c r="H162" s="93"/>
      <c r="I162" s="93"/>
      <c r="J162" s="93"/>
      <c r="K162" s="94"/>
    </row>
    <row r="163" spans="2:11" ht="49.5" hidden="1" customHeight="1" x14ac:dyDescent="0.15">
      <c r="B163" s="92" t="s">
        <v>185</v>
      </c>
      <c r="C163" s="93"/>
      <c r="D163" s="93"/>
      <c r="E163" s="93"/>
      <c r="F163" s="93"/>
      <c r="G163" s="93"/>
      <c r="H163" s="93"/>
      <c r="I163" s="93"/>
      <c r="J163" s="93"/>
      <c r="K163" s="94"/>
    </row>
    <row r="164" spans="2:11" ht="90" hidden="1" customHeight="1" x14ac:dyDescent="0.15">
      <c r="B164" s="95" t="s">
        <v>186</v>
      </c>
      <c r="C164" s="96"/>
      <c r="D164" s="96"/>
      <c r="E164" s="96"/>
      <c r="F164" s="96"/>
      <c r="G164" s="96"/>
      <c r="H164" s="96"/>
      <c r="I164" s="96"/>
      <c r="J164" s="96"/>
      <c r="K164" s="97"/>
    </row>
    <row r="165" spans="2:11" ht="133.15" hidden="1" customHeight="1" x14ac:dyDescent="0.15">
      <c r="B165" s="98" t="s">
        <v>187</v>
      </c>
      <c r="C165" s="99"/>
      <c r="D165" s="99"/>
      <c r="E165" s="99"/>
      <c r="F165" s="99"/>
      <c r="G165" s="99"/>
      <c r="H165" s="99"/>
      <c r="I165" s="99"/>
      <c r="J165" s="99"/>
      <c r="K165" s="100"/>
    </row>
    <row r="166" spans="2:11" ht="22.5" hidden="1" customHeight="1" x14ac:dyDescent="0.15">
      <c r="B166" s="101" t="s">
        <v>188</v>
      </c>
      <c r="C166" s="102"/>
      <c r="D166" s="102"/>
      <c r="E166" s="102"/>
      <c r="F166" s="102"/>
      <c r="G166" s="102"/>
      <c r="H166" s="102"/>
      <c r="I166" s="102"/>
      <c r="J166" s="102"/>
      <c r="K166" s="103"/>
    </row>
    <row r="167" spans="2:11" ht="51" hidden="1" customHeight="1" x14ac:dyDescent="0.15">
      <c r="B167" s="98" t="s">
        <v>189</v>
      </c>
      <c r="C167" s="99"/>
      <c r="D167" s="99"/>
      <c r="E167" s="99"/>
      <c r="F167" s="99"/>
      <c r="G167" s="99"/>
      <c r="H167" s="99"/>
      <c r="I167" s="99"/>
      <c r="J167" s="99"/>
      <c r="K167" s="100"/>
    </row>
    <row r="168" spans="2:11" ht="65.25" hidden="1" customHeight="1" x14ac:dyDescent="0.15">
      <c r="B168" s="80" t="s">
        <v>190</v>
      </c>
      <c r="C168" s="81"/>
      <c r="D168" s="81"/>
      <c r="E168" s="81"/>
      <c r="F168" s="81"/>
      <c r="G168" s="81"/>
      <c r="H168" s="81"/>
      <c r="I168" s="81"/>
      <c r="J168" s="81"/>
      <c r="K168" s="82"/>
    </row>
    <row r="169" spans="2:11" ht="65.25" hidden="1" customHeight="1" x14ac:dyDescent="0.15">
      <c r="B169" s="80" t="s">
        <v>191</v>
      </c>
      <c r="C169" s="81"/>
      <c r="D169" s="81"/>
      <c r="E169" s="81"/>
      <c r="F169" s="81"/>
      <c r="G169" s="81"/>
      <c r="H169" s="81"/>
      <c r="I169" s="81"/>
      <c r="J169" s="81"/>
      <c r="K169" s="82"/>
    </row>
    <row r="170" spans="2:11" ht="65.25" hidden="1" customHeight="1" x14ac:dyDescent="0.15">
      <c r="B170" s="110" t="s">
        <v>192</v>
      </c>
      <c r="C170" s="111"/>
      <c r="D170" s="111"/>
      <c r="E170" s="111"/>
      <c r="F170" s="111"/>
      <c r="G170" s="111"/>
      <c r="H170" s="111"/>
      <c r="I170" s="111"/>
      <c r="J170" s="111"/>
      <c r="K170" s="112"/>
    </row>
    <row r="171" spans="2:11" ht="65.25" hidden="1" customHeight="1" x14ac:dyDescent="0.15">
      <c r="B171" s="80" t="s">
        <v>193</v>
      </c>
      <c r="C171" s="81"/>
      <c r="D171" s="81"/>
      <c r="E171" s="81"/>
      <c r="F171" s="81"/>
      <c r="G171" s="81"/>
      <c r="H171" s="81"/>
      <c r="I171" s="81"/>
      <c r="J171" s="81"/>
      <c r="K171" s="82"/>
    </row>
    <row r="172" spans="2:11" ht="65.25" hidden="1" customHeight="1" x14ac:dyDescent="0.15">
      <c r="B172" s="113" t="s">
        <v>194</v>
      </c>
      <c r="C172" s="114"/>
      <c r="D172" s="114"/>
      <c r="E172" s="114"/>
      <c r="F172" s="114"/>
      <c r="G172" s="114"/>
      <c r="H172" s="114"/>
      <c r="I172" s="114"/>
      <c r="J172" s="114"/>
      <c r="K172" s="115"/>
    </row>
    <row r="173" spans="2:11" ht="20.65" hidden="1" customHeight="1" x14ac:dyDescent="0.15">
      <c r="B173" s="77" t="s">
        <v>195</v>
      </c>
      <c r="C173" s="78"/>
      <c r="D173" s="78"/>
      <c r="E173" s="78"/>
      <c r="F173" s="78"/>
      <c r="G173" s="78"/>
      <c r="H173" s="78"/>
      <c r="I173" s="78"/>
      <c r="J173" s="78"/>
      <c r="K173" s="79"/>
    </row>
    <row r="174" spans="2:11" ht="39" hidden="1" customHeight="1" x14ac:dyDescent="0.15">
      <c r="B174" s="80" t="s">
        <v>196</v>
      </c>
      <c r="C174" s="81"/>
      <c r="D174" s="81"/>
      <c r="E174" s="81"/>
      <c r="F174" s="81"/>
      <c r="G174" s="81"/>
      <c r="H174" s="81"/>
      <c r="I174" s="81"/>
      <c r="J174" s="81"/>
      <c r="K174" s="82"/>
    </row>
    <row r="175" spans="2:11" ht="21" hidden="1" customHeight="1" x14ac:dyDescent="0.15">
      <c r="B175" s="83" t="s">
        <v>197</v>
      </c>
      <c r="C175" s="84"/>
      <c r="D175" s="84"/>
      <c r="E175" s="84"/>
      <c r="F175" s="84"/>
      <c r="G175" s="84"/>
      <c r="H175" s="84"/>
      <c r="I175" s="84"/>
      <c r="J175" s="84"/>
      <c r="K175" s="85"/>
    </row>
    <row r="176" spans="2:11" ht="39" hidden="1" customHeight="1" x14ac:dyDescent="0.15">
      <c r="B176" s="86" t="s">
        <v>198</v>
      </c>
      <c r="C176" s="87"/>
      <c r="D176" s="87"/>
      <c r="E176" s="87"/>
      <c r="F176" s="87"/>
      <c r="G176" s="87"/>
      <c r="H176" s="87"/>
      <c r="I176" s="87"/>
      <c r="J176" s="87"/>
      <c r="K176" s="88"/>
    </row>
    <row r="177" spans="2:20" ht="19.5" hidden="1" customHeight="1" x14ac:dyDescent="0.15">
      <c r="B177" s="89" t="s">
        <v>199</v>
      </c>
      <c r="C177" s="90"/>
      <c r="D177" s="90"/>
      <c r="E177" s="90"/>
      <c r="F177" s="90"/>
      <c r="G177" s="90"/>
      <c r="H177" s="90"/>
      <c r="I177" s="90"/>
      <c r="J177" s="90"/>
      <c r="K177" s="91"/>
    </row>
    <row r="178" spans="2:20" ht="40.15" hidden="1" customHeight="1" x14ac:dyDescent="0.15">
      <c r="B178" s="104" t="s">
        <v>200</v>
      </c>
      <c r="C178" s="105"/>
      <c r="D178" s="105"/>
      <c r="E178" s="105"/>
      <c r="F178" s="105"/>
      <c r="G178" s="105"/>
      <c r="H178" s="105"/>
      <c r="I178" s="105"/>
      <c r="J178" s="105"/>
      <c r="K178" s="106"/>
    </row>
    <row r="179" spans="2:20" ht="40.15" hidden="1" customHeight="1" x14ac:dyDescent="0.15">
      <c r="B179" s="107" t="s">
        <v>201</v>
      </c>
      <c r="C179" s="108"/>
      <c r="D179" s="108"/>
      <c r="E179" s="108"/>
      <c r="F179" s="108"/>
      <c r="G179" s="108"/>
      <c r="H179" s="108"/>
      <c r="I179" s="108"/>
      <c r="J179" s="108"/>
      <c r="K179" s="109"/>
    </row>
    <row r="180" spans="2:20" ht="41.25" hidden="1" customHeight="1" x14ac:dyDescent="0.15">
      <c r="B180" s="98" t="s">
        <v>202</v>
      </c>
      <c r="C180" s="99"/>
      <c r="D180" s="99"/>
      <c r="E180" s="99"/>
      <c r="F180" s="99"/>
      <c r="G180" s="99"/>
      <c r="H180" s="99"/>
      <c r="I180" s="99"/>
      <c r="J180" s="99"/>
      <c r="K180" s="100"/>
    </row>
    <row r="181" spans="2:20" ht="19.5" hidden="1" customHeight="1" x14ac:dyDescent="0.15">
      <c r="B181" s="101" t="s">
        <v>203</v>
      </c>
      <c r="C181" s="102"/>
      <c r="D181" s="102"/>
      <c r="E181" s="102"/>
      <c r="F181" s="102"/>
      <c r="G181" s="102"/>
      <c r="H181" s="102"/>
      <c r="I181" s="102"/>
      <c r="J181" s="102"/>
      <c r="K181" s="103"/>
    </row>
    <row r="182" spans="2:20" ht="40.5" hidden="1" customHeight="1" x14ac:dyDescent="0.15">
      <c r="B182" s="98" t="s">
        <v>204</v>
      </c>
      <c r="C182" s="99"/>
      <c r="D182" s="99"/>
      <c r="E182" s="99"/>
      <c r="F182" s="99"/>
      <c r="G182" s="99"/>
      <c r="H182" s="99"/>
      <c r="I182" s="99"/>
      <c r="J182" s="99"/>
      <c r="K182" s="100"/>
    </row>
    <row r="183" spans="2:20" ht="19.5" hidden="1" customHeight="1" x14ac:dyDescent="0.15">
      <c r="B183" s="101" t="s">
        <v>205</v>
      </c>
      <c r="C183" s="102"/>
      <c r="D183" s="102"/>
      <c r="E183" s="102"/>
      <c r="F183" s="102"/>
      <c r="G183" s="102"/>
      <c r="H183" s="102"/>
      <c r="I183" s="102"/>
      <c r="J183" s="102"/>
      <c r="K183" s="103"/>
    </row>
    <row r="184" spans="2:20" ht="150.75" hidden="1" customHeight="1" x14ac:dyDescent="0.15">
      <c r="B184" s="104" t="s">
        <v>206</v>
      </c>
      <c r="C184" s="105"/>
      <c r="D184" s="105"/>
      <c r="E184" s="105"/>
      <c r="F184" s="105"/>
      <c r="G184" s="105"/>
      <c r="H184" s="105"/>
      <c r="I184" s="105"/>
      <c r="J184" s="105"/>
      <c r="K184" s="106"/>
    </row>
    <row r="185" spans="2:20" ht="186.75" hidden="1" customHeight="1" x14ac:dyDescent="0.15">
      <c r="B185" s="107" t="s">
        <v>207</v>
      </c>
      <c r="C185" s="108"/>
      <c r="D185" s="108"/>
      <c r="E185" s="108"/>
      <c r="F185" s="108"/>
      <c r="G185" s="108"/>
      <c r="H185" s="108"/>
      <c r="I185" s="108"/>
      <c r="J185" s="108"/>
      <c r="K185" s="109"/>
      <c r="M185" s="21">
        <f>IF(OR(LEFT(H35,1)="×",K43="×",LEFT(K46,1)="×",K48="×",LEFT(K49,1)="×",K51="×",LEFT(K54,1)="×",LEFT(K56,1)="×",K70="×",K71="×",K72="×",LEFT(K76,1)="×",LEFT(K78,1)="×",K79="×",K85="×",K86="×",K89="×",K90="×",K92="×",K96="×",K97="×",LEFT(K101,1)="×"),1,0)</f>
        <v>0</v>
      </c>
      <c r="N185" s="414" t="s">
        <v>208</v>
      </c>
      <c r="O185" s="415"/>
      <c r="P185" s="415"/>
      <c r="Q185" s="415"/>
      <c r="R185" s="415"/>
      <c r="S185" s="415"/>
      <c r="T185" s="415"/>
    </row>
    <row r="186" spans="2:20" ht="19.5" hidden="1" customHeight="1" x14ac:dyDescent="0.15">
      <c r="B186" s="8"/>
      <c r="C186" s="8"/>
      <c r="D186" s="8"/>
      <c r="E186" s="8"/>
      <c r="F186" s="8"/>
      <c r="G186" s="8"/>
      <c r="H186" s="8"/>
      <c r="I186" s="8"/>
      <c r="J186" s="8"/>
      <c r="K186" s="8"/>
    </row>
    <row r="187" spans="2:20" ht="24" hidden="1" customHeight="1" x14ac:dyDescent="0.15">
      <c r="B187" s="76" t="s">
        <v>209</v>
      </c>
      <c r="C187" s="76"/>
      <c r="D187" s="76"/>
    </row>
    <row r="188" spans="2:20" ht="24" hidden="1" customHeight="1" x14ac:dyDescent="0.15">
      <c r="B188" s="17">
        <f>IF(LEFT(B3,5)="１．新規申",1,IF(LEFT(B3,5)="２．再申請",2,IF(LEFT(B3,5)="３．変更申",2,IF(LEFT(B3,5)="４．再変更",2,IF(LEFT(B3,5)="５．その他",2,0)))))</f>
        <v>1</v>
      </c>
      <c r="C188" s="4" t="s">
        <v>210</v>
      </c>
    </row>
    <row r="189" spans="2:20" ht="24" hidden="1" customHeight="1" x14ac:dyDescent="0.15">
      <c r="B189" s="17">
        <f>IF(txtKenShu=txtKenShuMizukara,1,IF(txtKenShu=txtKenShuItaku,2,IF(txtKenShu=txtKenShuJutaku,3,IF(txtKenShu=txtKenShuKyoudou,4,IF(txtKenShu=txtKenShuTestbed,5,0)))))</f>
        <v>2</v>
      </c>
      <c r="C189" s="4" t="s">
        <v>211</v>
      </c>
      <c r="H189" s="22"/>
    </row>
    <row r="191" spans="2:20" ht="24" customHeight="1" x14ac:dyDescent="0.15"/>
    <row r="192" spans="2:20"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sheetData>
  <sheetProtection algorithmName="SHA-512" hashValue="7AOSofQ6Yj8rFBqhNnwWDicMX+ldUjK/MCwPrH3dVu1Y4IjMN2hWVjI1+NIsiPXjZCw/SGQDCf+C21IdR+0KJg==" saltValue="YSpYNDekixJNwcKOmwF7Kw==" spinCount="100000" sheet="1" formatCells="0" formatRows="0" selectLockedCells="1"/>
  <mergeCells count="302">
    <mergeCell ref="D1:I2"/>
    <mergeCell ref="J1:K1"/>
    <mergeCell ref="M1:T1"/>
    <mergeCell ref="B3:F3"/>
    <mergeCell ref="M3:T3"/>
    <mergeCell ref="B5:D8"/>
    <mergeCell ref="E5:E6"/>
    <mergeCell ref="G5:K5"/>
    <mergeCell ref="M5:T5"/>
    <mergeCell ref="G6:K6"/>
    <mergeCell ref="B9:D9"/>
    <mergeCell ref="E9:K9"/>
    <mergeCell ref="M9:T10"/>
    <mergeCell ref="B10:K10"/>
    <mergeCell ref="B11:D11"/>
    <mergeCell ref="E11:G11"/>
    <mergeCell ref="H11:K11"/>
    <mergeCell ref="M11:T11"/>
    <mergeCell ref="M6:T6"/>
    <mergeCell ref="E7:E8"/>
    <mergeCell ref="G7:K7"/>
    <mergeCell ref="M7:T7"/>
    <mergeCell ref="G8:K8"/>
    <mergeCell ref="M8:T8"/>
    <mergeCell ref="B16:D17"/>
    <mergeCell ref="F16:G16"/>
    <mergeCell ref="H16:K16"/>
    <mergeCell ref="L16:L17"/>
    <mergeCell ref="M16:T17"/>
    <mergeCell ref="F17:G17"/>
    <mergeCell ref="H17:K17"/>
    <mergeCell ref="M12:T13"/>
    <mergeCell ref="B13:D13"/>
    <mergeCell ref="E13:K13"/>
    <mergeCell ref="D14:K14"/>
    <mergeCell ref="M14:T14"/>
    <mergeCell ref="B15:D15"/>
    <mergeCell ref="E15:K15"/>
    <mergeCell ref="M15:T15"/>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M37:T37"/>
    <mergeCell ref="B38:C38"/>
    <mergeCell ref="D38:E38"/>
    <mergeCell ref="F38:K38"/>
    <mergeCell ref="M38:T39"/>
    <mergeCell ref="B39:J39"/>
    <mergeCell ref="B40:C40"/>
    <mergeCell ref="D40:E40"/>
    <mergeCell ref="F40:K40"/>
    <mergeCell ref="M40:T40"/>
    <mergeCell ref="B41:C43"/>
    <mergeCell ref="D41:E41"/>
    <mergeCell ref="F41:K41"/>
    <mergeCell ref="M41:T42"/>
    <mergeCell ref="D42:E42"/>
    <mergeCell ref="F42:K42"/>
    <mergeCell ref="D43:J43"/>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2:K52"/>
    <mergeCell ref="B53:K53"/>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70:C72"/>
    <mergeCell ref="D70:J70"/>
    <mergeCell ref="M70:T70"/>
    <mergeCell ref="D71:J71"/>
    <mergeCell ref="M71:T71"/>
    <mergeCell ref="D72:J72"/>
    <mergeCell ref="B66:K66"/>
    <mergeCell ref="B67:C68"/>
    <mergeCell ref="D67:E67"/>
    <mergeCell ref="F67:K67"/>
    <mergeCell ref="M67:T67"/>
    <mergeCell ref="D68:E68"/>
    <mergeCell ref="F68:K68"/>
    <mergeCell ref="M68:T69"/>
    <mergeCell ref="B69:K69"/>
    <mergeCell ref="B78:C78"/>
    <mergeCell ref="D78:J78"/>
    <mergeCell ref="M78:T78"/>
    <mergeCell ref="B79:C79"/>
    <mergeCell ref="D79:J79"/>
    <mergeCell ref="B80:C80"/>
    <mergeCell ref="D80:J80"/>
    <mergeCell ref="B73:K73"/>
    <mergeCell ref="B74:K74"/>
    <mergeCell ref="B75:K75"/>
    <mergeCell ref="B76:C76"/>
    <mergeCell ref="D76:J76"/>
    <mergeCell ref="B77:K77"/>
    <mergeCell ref="D86:J86"/>
    <mergeCell ref="D87:E87"/>
    <mergeCell ref="F87:K87"/>
    <mergeCell ref="M87:T87"/>
    <mergeCell ref="B81:C81"/>
    <mergeCell ref="D81:E81"/>
    <mergeCell ref="F81:K81"/>
    <mergeCell ref="M81:T81"/>
    <mergeCell ref="B82:K82"/>
    <mergeCell ref="B83:C83"/>
    <mergeCell ref="D83:J83"/>
    <mergeCell ref="M83:T83"/>
    <mergeCell ref="M101:T101"/>
    <mergeCell ref="B95:D95"/>
    <mergeCell ref="E95:F95"/>
    <mergeCell ref="H95:I95"/>
    <mergeCell ref="J95:K95"/>
    <mergeCell ref="B96:J96"/>
    <mergeCell ref="M96:T97"/>
    <mergeCell ref="B97:J97"/>
    <mergeCell ref="D88:E88"/>
    <mergeCell ref="F88:K88"/>
    <mergeCell ref="D89:J89"/>
    <mergeCell ref="D90:J90"/>
    <mergeCell ref="B91:K91"/>
    <mergeCell ref="M91:T95"/>
    <mergeCell ref="B92:C92"/>
    <mergeCell ref="D92:J92"/>
    <mergeCell ref="B93:K93"/>
    <mergeCell ref="B94:K94"/>
    <mergeCell ref="B84:C90"/>
    <mergeCell ref="D84:E84"/>
    <mergeCell ref="F84:K84"/>
    <mergeCell ref="M84:T84"/>
    <mergeCell ref="D85:J85"/>
    <mergeCell ref="M85:T85"/>
    <mergeCell ref="B102:C102"/>
    <mergeCell ref="E102:H102"/>
    <mergeCell ref="J102:K102"/>
    <mergeCell ref="B103:K103"/>
    <mergeCell ref="B104:K104"/>
    <mergeCell ref="B105:J105"/>
    <mergeCell ref="B98:D98"/>
    <mergeCell ref="E98:K98"/>
    <mergeCell ref="B99:K99"/>
    <mergeCell ref="B100:K100"/>
    <mergeCell ref="B101:J101"/>
    <mergeCell ref="B108:D108"/>
    <mergeCell ref="E108:K108"/>
    <mergeCell ref="M108:T108"/>
    <mergeCell ref="B109:D109"/>
    <mergeCell ref="E109:K109"/>
    <mergeCell ref="M109:T109"/>
    <mergeCell ref="M105:T105"/>
    <mergeCell ref="B106:C106"/>
    <mergeCell ref="D106:E106"/>
    <mergeCell ref="F106:K106"/>
    <mergeCell ref="M106:T106"/>
    <mergeCell ref="B107:K107"/>
    <mergeCell ref="B118:K118"/>
    <mergeCell ref="B119:K119"/>
    <mergeCell ref="B121:K121"/>
    <mergeCell ref="B122:K122"/>
    <mergeCell ref="B123:K123"/>
    <mergeCell ref="B124:K124"/>
    <mergeCell ref="B112:D112"/>
    <mergeCell ref="B113:K113"/>
    <mergeCell ref="B114:K114"/>
    <mergeCell ref="B115:K115"/>
    <mergeCell ref="B116:K116"/>
    <mergeCell ref="B117:K117"/>
    <mergeCell ref="B131:K131"/>
    <mergeCell ref="B132:K132"/>
    <mergeCell ref="B133:K133"/>
    <mergeCell ref="B134:K134"/>
    <mergeCell ref="B135:K135"/>
    <mergeCell ref="B136:K136"/>
    <mergeCell ref="B125:K125"/>
    <mergeCell ref="B126:K126"/>
    <mergeCell ref="B127:K127"/>
    <mergeCell ref="B128:K128"/>
    <mergeCell ref="B129:K129"/>
    <mergeCell ref="B130:K130"/>
    <mergeCell ref="B149:K149"/>
    <mergeCell ref="B150:K150"/>
    <mergeCell ref="B151:K151"/>
    <mergeCell ref="B152:K152"/>
    <mergeCell ref="B153:K153"/>
    <mergeCell ref="B154:K154"/>
    <mergeCell ref="B137:K137"/>
    <mergeCell ref="B138:K138"/>
    <mergeCell ref="B139:K139"/>
    <mergeCell ref="B140:K140"/>
    <mergeCell ref="B147:K147"/>
    <mergeCell ref="B148:K148"/>
    <mergeCell ref="B161:K161"/>
    <mergeCell ref="B162:K162"/>
    <mergeCell ref="B163:K163"/>
    <mergeCell ref="B164:K164"/>
    <mergeCell ref="B165:K165"/>
    <mergeCell ref="B166:K166"/>
    <mergeCell ref="B155:K155"/>
    <mergeCell ref="B156:K156"/>
    <mergeCell ref="B157:K157"/>
    <mergeCell ref="B158:K158"/>
    <mergeCell ref="B159:K159"/>
    <mergeCell ref="B160:K160"/>
    <mergeCell ref="B173:K173"/>
    <mergeCell ref="B174:K174"/>
    <mergeCell ref="B175:K175"/>
    <mergeCell ref="B176:K176"/>
    <mergeCell ref="B177:K177"/>
    <mergeCell ref="B178:K178"/>
    <mergeCell ref="B167:K167"/>
    <mergeCell ref="B168:K168"/>
    <mergeCell ref="B169:K169"/>
    <mergeCell ref="B170:K170"/>
    <mergeCell ref="B171:K171"/>
    <mergeCell ref="B172:K172"/>
    <mergeCell ref="B185:K185"/>
    <mergeCell ref="N185:T185"/>
    <mergeCell ref="B187:D187"/>
    <mergeCell ref="B179:K179"/>
    <mergeCell ref="B180:K180"/>
    <mergeCell ref="B181:K181"/>
    <mergeCell ref="B182:K182"/>
    <mergeCell ref="B183:K183"/>
    <mergeCell ref="B184:K184"/>
  </mergeCells>
  <phoneticPr fontId="1"/>
  <conditionalFormatting sqref="B84">
    <cfRule type="containsText" dxfId="42" priority="43" operator="containsText" text="不要">
      <formula>NOT(ISERROR(SEARCH("不要",B84)))</formula>
    </cfRule>
  </conditionalFormatting>
  <conditionalFormatting sqref="B34:C34">
    <cfRule type="containsText" dxfId="41" priority="48" operator="containsText" text="必ず">
      <formula>NOT(ISERROR(SEARCH("必ず",B34)))</formula>
    </cfRule>
  </conditionalFormatting>
  <conditionalFormatting sqref="B36:C37">
    <cfRule type="containsText" dxfId="40" priority="35" operator="containsText" text="不要">
      <formula>NOT(ISERROR(SEARCH("不要",B36)))</formula>
    </cfRule>
  </conditionalFormatting>
  <conditionalFormatting sqref="B40:C40 B41">
    <cfRule type="containsText" dxfId="39" priority="46" operator="containsText" text="不要">
      <formula>NOT(ISERROR(SEARCH("不要",B40)))</formula>
    </cfRule>
  </conditionalFormatting>
  <conditionalFormatting sqref="B47:C51">
    <cfRule type="containsText" dxfId="38" priority="40" operator="containsText" text="不要">
      <formula>NOT(ISERROR(SEARCH("不要",B47)))</formula>
    </cfRule>
  </conditionalFormatting>
  <conditionalFormatting sqref="B54:C64">
    <cfRule type="containsText" dxfId="37" priority="36" operator="containsText" text="不要">
      <formula>NOT(ISERROR(SEARCH("不要",B54)))</formula>
    </cfRule>
  </conditionalFormatting>
  <conditionalFormatting sqref="B79:C81">
    <cfRule type="containsText" dxfId="36" priority="37" operator="containsText" text="不要">
      <formula>NOT(ISERROR(SEARCH("不要",B79)))</formula>
    </cfRule>
  </conditionalFormatting>
  <conditionalFormatting sqref="B102:C102">
    <cfRule type="containsText" dxfId="35" priority="42" operator="containsText" text="不要">
      <formula>NOT(ISERROR(SEARCH("不要",B102)))</formula>
    </cfRule>
  </conditionalFormatting>
  <conditionalFormatting sqref="B106:C106">
    <cfRule type="containsText" dxfId="34" priority="41" operator="containsText" text="不要">
      <formula>NOT(ISERROR(SEARCH("不要",B106)))</formula>
    </cfRule>
  </conditionalFormatting>
  <conditionalFormatting sqref="B3:E3">
    <cfRule type="expression" dxfId="33" priority="7">
      <formula>nYoushiki=1</formula>
    </cfRule>
    <cfRule type="expression" dxfId="32" priority="6">
      <formula>nYoushiki=2</formula>
    </cfRule>
  </conditionalFormatting>
  <conditionalFormatting sqref="D81:E81">
    <cfRule type="expression" dxfId="31" priority="12">
      <formula>$B$81="記載は不要です"</formula>
    </cfRule>
  </conditionalFormatting>
  <conditionalFormatting sqref="D14:K14">
    <cfRule type="expression" dxfId="30" priority="2">
      <formula>nKenShu=5</formula>
    </cfRule>
    <cfRule type="expression" dxfId="29" priority="3">
      <formula>nKenShu=4</formula>
    </cfRule>
    <cfRule type="expression" dxfId="28" priority="4">
      <formula>nKenShu=3</formula>
    </cfRule>
    <cfRule type="expression" dxfId="27" priority="5">
      <formula>nKenShu=2</formula>
    </cfRule>
    <cfRule type="expression" dxfId="26" priority="8">
      <formula>nKenShu=1</formula>
    </cfRule>
  </conditionalFormatting>
  <conditionalFormatting sqref="E102:H102 J102:K102">
    <cfRule type="expression" dxfId="25" priority="14">
      <formula>$B$102="記載は不要です"</formula>
    </cfRule>
  </conditionalFormatting>
  <conditionalFormatting sqref="E15:K15">
    <cfRule type="expression" dxfId="24" priority="9">
      <formula>nKenShu=1</formula>
    </cfRule>
  </conditionalFormatting>
  <conditionalFormatting sqref="F47">
    <cfRule type="expression" dxfId="23" priority="27">
      <formula>$B$47="記載・選択は不要です"</formula>
    </cfRule>
  </conditionalFormatting>
  <conditionalFormatting sqref="F36:K36">
    <cfRule type="expression" dxfId="22" priority="31">
      <formula>B36="記載は不要です"</formula>
    </cfRule>
  </conditionalFormatting>
  <conditionalFormatting sqref="F41:K42">
    <cfRule type="expression" dxfId="21" priority="30">
      <formula>$B$41="記載は不要です"</formula>
    </cfRule>
  </conditionalFormatting>
  <conditionalFormatting sqref="F47:K47">
    <cfRule type="expression" dxfId="20" priority="28">
      <formula>$B$47="記載・選択は不要です"</formula>
    </cfRule>
  </conditionalFormatting>
  <conditionalFormatting sqref="F50:K50 K51">
    <cfRule type="expression" dxfId="19" priority="22">
      <formula>$B$50="記載・選択は不要です"</formula>
    </cfRule>
  </conditionalFormatting>
  <conditionalFormatting sqref="F55:K55">
    <cfRule type="expression" dxfId="18" priority="21">
      <formula>$B$55="記載は不要です"</formula>
    </cfRule>
  </conditionalFormatting>
  <conditionalFormatting sqref="F57:K58">
    <cfRule type="expression" dxfId="17" priority="20">
      <formula>$B$57="記載は不要です"</formula>
    </cfRule>
  </conditionalFormatting>
  <conditionalFormatting sqref="F60:K64">
    <cfRule type="expression" dxfId="16" priority="19">
      <formula>$B$60="記載は不要です"</formula>
    </cfRule>
  </conditionalFormatting>
  <conditionalFormatting sqref="F81:K81">
    <cfRule type="expression" dxfId="15" priority="11">
      <formula>$B$81="記載は不要です"</formula>
    </cfRule>
  </conditionalFormatting>
  <conditionalFormatting sqref="F84:K84 K85:K86 F87:K88 K89:K90">
    <cfRule type="expression" dxfId="14" priority="16">
      <formula>$B$84="記載・選択は不要です"</formula>
    </cfRule>
  </conditionalFormatting>
  <conditionalFormatting sqref="F106:K106">
    <cfRule type="expression" dxfId="13" priority="13">
      <formula>$B$106="記載は不要です"</formula>
    </cfRule>
  </conditionalFormatting>
  <conditionalFormatting sqref="G47:H47">
    <cfRule type="expression" dxfId="12" priority="26">
      <formula>$B$47="記載・選択は不要です"</formula>
    </cfRule>
    <cfRule type="expression" dxfId="11" priority="24">
      <formula>LEFT($F$47)&lt;&gt;"４"</formula>
    </cfRule>
  </conditionalFormatting>
  <conditionalFormatting sqref="G5:K8">
    <cfRule type="expression" dxfId="10" priority="10">
      <formula>nKenShu=2</formula>
    </cfRule>
  </conditionalFormatting>
  <conditionalFormatting sqref="I35">
    <cfRule type="expression" dxfId="9" priority="32">
      <formula>AND(LEFT($H$35)&lt;&gt;"３",LEFT($H$35)&lt;&gt;"×")</formula>
    </cfRule>
  </conditionalFormatting>
  <conditionalFormatting sqref="I47:K47">
    <cfRule type="expression" dxfId="8" priority="23">
      <formula>LEFT($F$47)&lt;&gt;"４"</formula>
    </cfRule>
  </conditionalFormatting>
  <conditionalFormatting sqref="J35:K35">
    <cfRule type="expression" dxfId="7" priority="33">
      <formula>AND(LEFT($H$35)&lt;&gt;"３",LEFT($H$35)&lt;&gt;"×")</formula>
    </cfRule>
  </conditionalFormatting>
  <conditionalFormatting sqref="K43">
    <cfRule type="expression" dxfId="6" priority="29">
      <formula>$B$41="記載は不要です"</formula>
    </cfRule>
  </conditionalFormatting>
  <conditionalFormatting sqref="K48:K49">
    <cfRule type="expression" dxfId="5" priority="25">
      <formula>$B$47="記載・選択は不要です"</formula>
    </cfRule>
  </conditionalFormatting>
  <conditionalFormatting sqref="K79">
    <cfRule type="expression" dxfId="4" priority="18">
      <formula>$B$79="選択は不要です"</formula>
    </cfRule>
  </conditionalFormatting>
  <conditionalFormatting sqref="K80">
    <cfRule type="expression" dxfId="3" priority="17">
      <formula>$B$80="選択は不要です"</formula>
    </cfRule>
  </conditionalFormatting>
  <conditionalFormatting sqref="K85:K86 K89:K90">
    <cfRule type="expression" dxfId="2" priority="15">
      <formula>$B$84="記載・選択は不要です"</formula>
    </cfRule>
  </conditionalFormatting>
  <conditionalFormatting sqref="M15:T15">
    <cfRule type="expression" dxfId="1" priority="1">
      <formula>LEFT($M$15,2)="様式"</formula>
    </cfRule>
  </conditionalFormatting>
  <conditionalFormatting sqref="M37:T37">
    <cfRule type="expression" dxfId="0" priority="34">
      <formula>$B$189=0</formula>
    </cfRule>
  </conditionalFormatting>
  <dataValidations count="30">
    <dataValidation type="list" allowBlank="1" showInputMessage="1" showErrorMessage="1" sqref="B3:F3" xr:uid="{7CC0368E-26F5-47AC-B7D9-8F87E5C26D15}">
      <formula1>"申請の別をプルダウンより選択して下さい,１．新規申請（プロセス①）,２．再申請・委員会コメントへの回答（プロセス③）,３．変更申請（プロセス④）,４．再変更申請・委員会コメントへの回答（プロセス④）,５．その他（申請内容を備考に要記載）"</formula1>
    </dataValidation>
    <dataValidation type="list" allowBlank="1" showInputMessage="1" showErrorMessage="1" sqref="K43 K48 K51 K70:K72 K89:K90 K92 K96" xr:uid="{472BC4FB-C66F-4856-9A8B-0E4E37204B33}">
      <formula1>"選択してください,○,×"</formula1>
    </dataValidation>
    <dataValidation type="list" allowBlank="1" showInputMessage="1" showErrorMessage="1" sqref="F37:K37" xr:uid="{BA12038E-B4CD-45E3-92AE-7A690DB076C1}">
      <formula1>INDIRECT($B$141)</formula1>
    </dataValidation>
    <dataValidation type="list" allowBlank="1" showInputMessage="1" showErrorMessage="1" sqref="K79" xr:uid="{DDBF06C5-ABD0-4F2A-B518-F05647D61507}">
      <formula1>"選択してください　,○,×,非該当（国内）"</formula1>
    </dataValidation>
    <dataValidation type="list" allowBlank="1" showInputMessage="1" showErrorMessage="1" sqref="K31:K34" xr:uid="{DD345412-5B0D-4F1D-8F18-D4A99D8E66E8}">
      <formula1>"選択してください,○,―"</formula1>
    </dataValidation>
    <dataValidation type="list" allowBlank="1" showInputMessage="1" showErrorMessage="1" sqref="K76" xr:uid="{A1B12C14-2E8D-4BDF-B472-8A786E616169}">
      <formula1>"選択してください　,１．共同で利用しない,２．共同で利用する（本人の同意を取得している）,× 共同で利用する（本人の同意を取得していない）"</formula1>
    </dataValidation>
    <dataValidation allowBlank="1" showInputMessage="1" sqref="J35:K35" xr:uid="{518FC63F-4000-4B9F-A229-5373D75BA8E0}"/>
    <dataValidation type="list" allowBlank="1" showInputMessage="1" showErrorMessage="1" sqref="K85" xr:uid="{3190D6B0-F90D-4FB3-B6B2-14692B2A3C9D}">
      <formula1>"選択してください　,○,×,同意不要（③匿名加工情報）,同意不要（④統計情報）"</formula1>
    </dataValidation>
    <dataValidation type="list" allowBlank="1" showInputMessage="1" showErrorMessage="1" sqref="K80" xr:uid="{DFC3A727-1CBA-413A-8434-E293AADAA41C}">
      <formula1>"選択してください,１．再委託しない,２．再委託し、再委託先は把握している,３．再委託し、再委託先は把握していない"</formula1>
    </dataValidation>
    <dataValidation type="list" allowBlank="1" showInputMessage="1" showErrorMessage="1" sqref="H35" xr:uid="{74345D0D-7050-446A-A459-37A0F961AFD3}">
      <formula1>"選択してください,１．同意は本研究で取得する,２．同意は他者が取得済み,３．その他,×　同意は取得しない"</formula1>
    </dataValidation>
    <dataValidation type="list" allowBlank="1" showInputMessage="1" showErrorMessage="1" sqref="K78" xr:uid="{6839C7DA-926B-4E96-B772-0DE46CCB6D0E}">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K49" xr:uid="{03AB84A3-B6B2-4612-9F3F-0730E2F2E709}">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86" xr:uid="{DDC564C5-CFF1-4AF4-BA0B-63870F7E332A}">
      <formula1>"選択してください,○,×,非該当（③匿名加工情報は取り扱わない）"</formula1>
    </dataValidation>
    <dataValidation type="list" allowBlank="1" showInputMessage="1" showErrorMessage="1" sqref="K83" xr:uid="{858D878C-D519-42BD-B544-7D86F89FA2A0}">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54" xr:uid="{5B946912-217E-4EAD-8131-3B0DABA035C1}">
      <formula1>"選択してください,１．移転しない,２．担保しながら移転する,×　担保せずに移転する"</formula1>
    </dataValidation>
    <dataValidation type="list" allowBlank="1" showInputMessage="1" showErrorMessage="1" sqref="K97" xr:uid="{A3E8DD2A-94EC-4ADF-A97E-447B82BD404E}">
      <formula1>"選択してください　,○,×"</formula1>
    </dataValidation>
    <dataValidation type="list" allowBlank="1" showInputMessage="1" showErrorMessage="1" sqref="K59" xr:uid="{0059A1C5-DBEE-4774-998C-A1CF1A7D0C75}">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F47" xr:uid="{9F1C5C59-0700-4AFD-A3BC-BFB2CAB3700A}">
      <formula1>"選択してください,１．書面,２．Web,３．アプリ,４．その他"</formula1>
    </dataValidation>
    <dataValidation type="list" allowBlank="1" showInputMessage="1" showErrorMessage="1" sqref="D14:K14" xr:uid="{31E0CCEB-AA9C-42B8-956A-A9AFBB23DD3F}">
      <formula1>$B$114:$B$119</formula1>
    </dataValidation>
    <dataValidation allowBlank="1" showDropDown="1" showInputMessage="1" showErrorMessage="1" sqref="F55 E27 E98:K98 E26:F26 F57:F58" xr:uid="{7706B90E-57AD-49DE-AA26-90CBD73C225E}"/>
    <dataValidation allowBlank="1" showDropDown="1" sqref="E15:K15" xr:uid="{FC641610-35DD-484C-AC45-579801DC6CE0}"/>
    <dataValidation type="list" allowBlank="1" showInputMessage="1" showErrorMessage="1" sqref="D15" xr:uid="{F80CA5DA-B0D7-4BEF-8218-10B31C22DE78}">
      <formula1>$B$114:$B$117</formula1>
    </dataValidation>
    <dataValidation imeMode="halfAlpha" allowBlank="1" showInputMessage="1" showErrorMessage="1" sqref="E20:K20" xr:uid="{D38F8977-21A6-4B68-BEB3-42F6E54300E0}"/>
    <dataValidation type="list" allowBlank="1" showInputMessage="1" showErrorMessage="1" sqref="K100 K84" xr:uid="{CCF2A935-683C-4EA6-9CBE-5E13FE37DDB6}">
      <formula1>"　,○,×"</formula1>
    </dataValidation>
    <dataValidation type="list" allowBlank="1" showInputMessage="1" showErrorMessage="1" sqref="K39" xr:uid="{DCF96067-90EE-484D-A398-0397DB57A61C}">
      <formula1>"選択してください　,１．国内のみ,２．国内および海外,３．海外のみ"</formula1>
    </dataValidation>
    <dataValidation type="list" allowBlank="1" showInputMessage="1" showErrorMessage="1" sqref="K106 K36" xr:uid="{0E9C8549-05EE-422C-B5D6-4BE65A668B03}">
      <formula1>"　,１．NICT,２．NICT以外"</formula1>
    </dataValidation>
    <dataValidation type="list" allowBlank="1" showInputMessage="1" showErrorMessage="1" sqref="K46" xr:uid="{E97F0642-0D91-449E-8CE1-06882A4F06FA}">
      <formula1>"選択してください,１．オプトイン,２．オプトアウト, ３．オプトイン、オプトアウトの両方,×（両方ともしない）"</formula1>
    </dataValidation>
    <dataValidation type="list" allowBlank="1" showInputMessage="1" showErrorMessage="1" sqref="K105" xr:uid="{A1014201-5C0E-48E9-9C85-198721E1D143}">
      <formula1>"選択してください,１．初回の申請であるため上記リスク評価結果がない,２．コメントがあった,３．コメントはなかった"</formula1>
    </dataValidation>
    <dataValidation type="list" allowBlank="1" showInputMessage="1" showErrorMessage="1" sqref="K56" xr:uid="{79724071-82B0-4B00-89CB-2191BFD5C2B8}">
      <formula1>"選択してください,１．保管しない,２．担保しながら保管する,×　担保せずに保管する"</formula1>
    </dataValidation>
    <dataValidation type="list" allowBlank="1" showInputMessage="1" showErrorMessage="1" sqref="K101" xr:uid="{68D14B30-3D6F-425A-A776-9679228ADDF3}">
      <formula1>"選択してください,１．実験は行わない,２．倫理委員会の承認を受けている,３．承認を受ける予定である,×　承認を受ける予定はない"</formula1>
    </dataValidation>
  </dataValidations>
  <printOptions horizontalCentered="1"/>
  <pageMargins left="0.70866141732283472" right="0.70866141732283472" top="0.4" bottom="0.2" header="0.31496062992125984" footer="0.19685039370078741"/>
  <pageSetup paperSize="9" scale="56" fitToHeight="0" orientation="portrait" horizontalDpi="4294967293" r:id="rId1"/>
  <headerFooter>
    <oddFooter>&amp;C&amp;"BIZ UDPゴシック,標準"&amp;12&amp;P</oddFooter>
  </headerFooter>
  <rowBreaks count="4" manualBreakCount="4">
    <brk id="28" min="1" max="10" man="1"/>
    <brk id="58" min="1" max="10" man="1"/>
    <brk id="81" max="16383" man="1"/>
    <brk id="106"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B643370173EF4FB9F8BF9ACE791F2B" ma:contentTypeVersion="12" ma:contentTypeDescription="新しいドキュメントを作成します。" ma:contentTypeScope="" ma:versionID="a6f61844017809ad704cc670a818f106">
  <xsd:schema xmlns:xsd="http://www.w3.org/2001/XMLSchema" xmlns:xs="http://www.w3.org/2001/XMLSchema" xmlns:p="http://schemas.microsoft.com/office/2006/metadata/properties" xmlns:ns2="bcc1770d-e992-4fc1-9a8f-813f8d2a1749" xmlns:ns3="15b3307a-6e74-48f5-b71e-81a921f047f7" targetNamespace="http://schemas.microsoft.com/office/2006/metadata/properties" ma:root="true" ma:fieldsID="223760a624606bf26daffa48fd651c94" ns2:_="" ns3:_="">
    <xsd:import namespace="bcc1770d-e992-4fc1-9a8f-813f8d2a1749"/>
    <xsd:import namespace="15b3307a-6e74-48f5-b71e-81a921f047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c1770d-e992-4fc1-9a8f-813f8d2a17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fa5d88d-3070-4a76-8aeb-9490c925d21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b3307a-6e74-48f5-b71e-81a921f047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f95f8a2-4fe8-4a23-b21a-bfcb7fd318e6}" ma:internalName="TaxCatchAll" ma:showField="CatchAllData" ma:web="15b3307a-6e74-48f5-b71e-81a921f047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5b3307a-6e74-48f5-b71e-81a921f047f7" xsi:nil="true"/>
    <lcf76f155ced4ddcb4097134ff3c332f xmlns="bcc1770d-e992-4fc1-9a8f-813f8d2a17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FEE484-C4E2-48E9-80E6-9DCED0A2A6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c1770d-e992-4fc1-9a8f-813f8d2a1749"/>
    <ds:schemaRef ds:uri="15b3307a-6e74-48f5-b71e-81a921f047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A0A920-41DB-4D51-BEBB-37DB400F5DC3}">
  <ds:schemaRefs>
    <ds:schemaRef ds:uri="http://schemas.microsoft.com/sharepoint/v3/contenttype/forms"/>
  </ds:schemaRefs>
</ds:datastoreItem>
</file>

<file path=customXml/itemProps3.xml><?xml version="1.0" encoding="utf-8"?>
<ds:datastoreItem xmlns:ds="http://schemas.openxmlformats.org/officeDocument/2006/customXml" ds:itemID="{7A6A6254-0333-4A23-B625-14AEB48D0D45}">
  <ds:schemaRefs>
    <ds:schemaRef ds:uri="http://schemas.microsoft.com/office/2006/metadata/properties"/>
    <ds:schemaRef ds:uri="http://schemas.microsoft.com/office/infopath/2007/PartnerControls"/>
    <ds:schemaRef ds:uri="15b3307a-6e74-48f5-b71e-81a921f047f7"/>
    <ds:schemaRef ds:uri="bcc1770d-e992-4fc1-9a8f-813f8d2a17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150</vt:i4>
      </vt:variant>
    </vt:vector>
  </HeadingPairs>
  <TitlesOfParts>
    <vt:vector size="152" baseType="lpstr">
      <vt:lpstr>【提出用】チェックリスト</vt:lpstr>
      <vt:lpstr>記入例</vt:lpstr>
      <vt:lpstr>記入例!Co.1</vt:lpstr>
      <vt:lpstr>Co.1</vt:lpstr>
      <vt:lpstr>記入例!Co.21</vt:lpstr>
      <vt:lpstr>Co.21</vt:lpstr>
      <vt:lpstr>記入例!Co.22</vt:lpstr>
      <vt:lpstr>Co.22</vt:lpstr>
      <vt:lpstr>記入例!Co.3</vt:lpstr>
      <vt:lpstr>Co.3</vt:lpstr>
      <vt:lpstr>記入例!Co.4</vt:lpstr>
      <vt:lpstr>Co.4</vt:lpstr>
      <vt:lpstr>記入例!Co.5</vt:lpstr>
      <vt:lpstr>Co.5</vt:lpstr>
      <vt:lpstr>記入例!comtBikou0</vt:lpstr>
      <vt:lpstr>comtBikou0</vt:lpstr>
      <vt:lpstr>記入例!comtBikou1</vt:lpstr>
      <vt:lpstr>comtBikou1</vt:lpstr>
      <vt:lpstr>記入例!comtCommitteeCom0</vt:lpstr>
      <vt:lpstr>comtCommitteeCom0</vt:lpstr>
      <vt:lpstr>記入例!comtCommitteeCom1</vt:lpstr>
      <vt:lpstr>comtCommitteeCom1</vt:lpstr>
      <vt:lpstr>記入例!comtCommitteeRes0</vt:lpstr>
      <vt:lpstr>comtCommitteeRes0</vt:lpstr>
      <vt:lpstr>記入例!comtCommitteeRes1</vt:lpstr>
      <vt:lpstr>comtCommitteeRes1</vt:lpstr>
      <vt:lpstr>【提出用】チェックリスト!comtDaisanTeikyo0</vt:lpstr>
      <vt:lpstr>記入例!comtDaisanTeikyo0</vt:lpstr>
      <vt:lpstr>【提出用】チェックリスト!comtDataHokansha0</vt:lpstr>
      <vt:lpstr>記入例!comtDataHokansha0</vt:lpstr>
      <vt:lpstr>【提出用】チェックリスト!comtDataHokansha1</vt:lpstr>
      <vt:lpstr>記入例!comtDataHokansha1</vt:lpstr>
      <vt:lpstr>【提出用】チェックリスト!comtDataHokansha2</vt:lpstr>
      <vt:lpstr>記入例!comtDataHokansha2</vt:lpstr>
      <vt:lpstr>【提出用】チェックリスト!comtDataHokansha3</vt:lpstr>
      <vt:lpstr>記入例!comtDataHokansha3</vt:lpstr>
      <vt:lpstr>【提出用】チェックリスト!comtDataHokansha4</vt:lpstr>
      <vt:lpstr>記入例!comtDataHokansha4</vt:lpstr>
      <vt:lpstr>【提出用】チェックリスト!comtDataRiyoudata0</vt:lpstr>
      <vt:lpstr>記入例!comtDataRiyoudata0</vt:lpstr>
      <vt:lpstr>【提出用】チェックリスト!comtDataRiyousha0</vt:lpstr>
      <vt:lpstr>記入例!comtDataRiyousha0</vt:lpstr>
      <vt:lpstr>【提出用】チェックリスト!comtDataRiyousha1</vt:lpstr>
      <vt:lpstr>記入例!comtDataRiyousha1</vt:lpstr>
      <vt:lpstr>【提出用】チェックリスト!comtDataRiyousha2</vt:lpstr>
      <vt:lpstr>記入例!comtDataRiyousha2</vt:lpstr>
      <vt:lpstr>【提出用】チェックリスト!comtDataRiyousha3</vt:lpstr>
      <vt:lpstr>記入例!comtDataRiyousha3</vt:lpstr>
      <vt:lpstr>【提出用】チェックリスト!comtDataRiyousha4</vt:lpstr>
      <vt:lpstr>記入例!comtDataRiyousha4</vt:lpstr>
      <vt:lpstr>記入例!comtDataSaiitaku0</vt:lpstr>
      <vt:lpstr>comtDataSaiitaku0</vt:lpstr>
      <vt:lpstr>記入例!comtDataSaiitaku1</vt:lpstr>
      <vt:lpstr>comtDataSaiitaku1</vt:lpstr>
      <vt:lpstr>【提出用】チェックリスト!comtDataShutoku0</vt:lpstr>
      <vt:lpstr>記入例!comtDataShutoku0</vt:lpstr>
      <vt:lpstr>記入例!comtDataShutoku1</vt:lpstr>
      <vt:lpstr>comtDataShutoku1</vt:lpstr>
      <vt:lpstr>記入例!comtDataShutoku2</vt:lpstr>
      <vt:lpstr>comtDataShutoku2</vt:lpstr>
      <vt:lpstr>記入例!comtDataShutoku3</vt:lpstr>
      <vt:lpstr>comtDataShutoku3</vt:lpstr>
      <vt:lpstr>記入例!comtDataShutoku4</vt:lpstr>
      <vt:lpstr>comtDataShutoku4</vt:lpstr>
      <vt:lpstr>記入例!comtDataShutoku5</vt:lpstr>
      <vt:lpstr>comtDataShutoku5</vt:lpstr>
      <vt:lpstr>【提出用】チェックリスト!comtDataShutokusha0</vt:lpstr>
      <vt:lpstr>記入例!comtDataShutokusha0</vt:lpstr>
      <vt:lpstr>【提出用】チェックリスト!comtDataShutokusha1</vt:lpstr>
      <vt:lpstr>記入例!comtDataShutokusha1</vt:lpstr>
      <vt:lpstr>【提出用】チェックリスト!comtDataTeikyoKokai0</vt:lpstr>
      <vt:lpstr>記入例!comtDataTeikyoKokai0</vt:lpstr>
      <vt:lpstr>【提出用】チェックリスト!comtDataTeikyoKokai1</vt:lpstr>
      <vt:lpstr>記入例!comtDataTeikyoKokai1</vt:lpstr>
      <vt:lpstr>【提出用】チェックリスト!comtDataTeikyoKokai2</vt:lpstr>
      <vt:lpstr>記入例!comtDataTeikyoKokai2</vt:lpstr>
      <vt:lpstr>記入例!comtDouiShutoku0</vt:lpstr>
      <vt:lpstr>comtDouiShutoku0</vt:lpstr>
      <vt:lpstr>記入例!comtDouiShutoku1</vt:lpstr>
      <vt:lpstr>comtDouiShutoku1</vt:lpstr>
      <vt:lpstr>記入例!comtKenCountParty0</vt:lpstr>
      <vt:lpstr>comtKenCountParty0</vt:lpstr>
      <vt:lpstr>記入例!comtKenCountParty1</vt:lpstr>
      <vt:lpstr>comtKenCountParty1</vt:lpstr>
      <vt:lpstr>記入例!comtKenCountParty2</vt:lpstr>
      <vt:lpstr>comtKenCountParty2</vt:lpstr>
      <vt:lpstr>記入例!comtKenCountParty3</vt:lpstr>
      <vt:lpstr>comtKenCountParty3</vt:lpstr>
      <vt:lpstr>【提出用】チェックリスト!comtKenKaiKadaiId0</vt:lpstr>
      <vt:lpstr>記入例!comtKenKaiKadaiId0</vt:lpstr>
      <vt:lpstr>【提出用】チェックリスト!comtKenKaiKadaiMei0</vt:lpstr>
      <vt:lpstr>記入例!comtKenKaiKadaiMei0</vt:lpstr>
      <vt:lpstr>【提出用】チェックリスト!comtKenKaiKadaiMei1</vt:lpstr>
      <vt:lpstr>記入例!comtKenKaiKadaiMei1</vt:lpstr>
      <vt:lpstr>【提出用】チェックリスト!comtKenKaiKadaiMei2</vt:lpstr>
      <vt:lpstr>記入例!comtKenKaiKadaiMei2</vt:lpstr>
      <vt:lpstr>【提出用】チェックリスト!comtKenKaiKadaiMei3</vt:lpstr>
      <vt:lpstr>記入例!comtKenKaiKadaiMei3</vt:lpstr>
      <vt:lpstr>【提出用】チェックリスト!comtKenKaiKadaiMei4</vt:lpstr>
      <vt:lpstr>記入例!comtKenKaiKadaiMei4</vt:lpstr>
      <vt:lpstr>【提出用】チェックリスト!comtKenKaiKadaiMei5</vt:lpstr>
      <vt:lpstr>記入例!comtKenKaiKadaiMei5</vt:lpstr>
      <vt:lpstr>【提出用】チェックリスト!comtKenKaiKadaiMei6</vt:lpstr>
      <vt:lpstr>記入例!comtKenKaiKadaiMei6</vt:lpstr>
      <vt:lpstr>【提出用】チェックリスト!comtKenKaiKikan0</vt:lpstr>
      <vt:lpstr>記入例!comtKenKaiKikan0</vt:lpstr>
      <vt:lpstr>【提出用】チェックリスト!comtKenKaiKikan1</vt:lpstr>
      <vt:lpstr>記入例!comtKenKaiKikan1</vt:lpstr>
      <vt:lpstr>【提出用】チェックリスト!comtKenKaiKikan2</vt:lpstr>
      <vt:lpstr>記入例!comtKenKaiKikan2</vt:lpstr>
      <vt:lpstr>【提出用】チェックリスト!comtKenKaiKikan3</vt:lpstr>
      <vt:lpstr>記入例!comtKenKaiKikan3</vt:lpstr>
      <vt:lpstr>【提出用】チェックリスト!comtKenKaiKikan4</vt:lpstr>
      <vt:lpstr>記入例!comtKenKaiKikan4</vt:lpstr>
      <vt:lpstr>【提出用】チェックリスト!comtKenKaiKikan5</vt:lpstr>
      <vt:lpstr>記入例!comtKenKaiKikan5</vt:lpstr>
      <vt:lpstr>【提出用】チェックリスト!comtKenKaiKikan6</vt:lpstr>
      <vt:lpstr>記入例!comtKenKaiKikan6</vt:lpstr>
      <vt:lpstr>【提出用】チェックリスト!comtKenMokuteki0</vt:lpstr>
      <vt:lpstr>記入例!comtKenMokuteki0</vt:lpstr>
      <vt:lpstr>【提出用】チェックリスト!comtKenMokuteki1</vt:lpstr>
      <vt:lpstr>記入例!comtKenMokuteki1</vt:lpstr>
      <vt:lpstr>【提出用】チェックリスト!comtOptOut0</vt:lpstr>
      <vt:lpstr>記入例!comtOptOut0</vt:lpstr>
      <vt:lpstr>【提出用】チェックリスト!comtPdToriMokuteki0</vt:lpstr>
      <vt:lpstr>記入例!comtPdToriMokuteki0</vt:lpstr>
      <vt:lpstr>【提出用】チェックリスト!comtRiyouKikan0</vt:lpstr>
      <vt:lpstr>記入例!comtRiyouKikan0</vt:lpstr>
      <vt:lpstr>【提出用】チェックリスト!comtRiyouKikan1</vt:lpstr>
      <vt:lpstr>記入例!comtRiyouKikan1</vt:lpstr>
      <vt:lpstr>【提出用】チェックリスト!comtToriTantou1</vt:lpstr>
      <vt:lpstr>記入例!comtToriTantou1</vt:lpstr>
      <vt:lpstr>【提出用】チェックリスト!comtToriTantou2</vt:lpstr>
      <vt:lpstr>記入例!comtToriTantou2</vt:lpstr>
      <vt:lpstr>【提出用】チェックリスト!nKenShu</vt:lpstr>
      <vt:lpstr>記入例!nKenShu</vt:lpstr>
      <vt:lpstr>【提出用】チェックリスト!nYoushiki</vt:lpstr>
      <vt:lpstr>記入例!nYoushiki</vt:lpstr>
      <vt:lpstr>【提出用】チェックリスト!Print_Area</vt:lpstr>
      <vt:lpstr>記入例!Print_Area</vt:lpstr>
      <vt:lpstr>【提出用】チェックリスト!txtKenShu</vt:lpstr>
      <vt:lpstr>記入例!txtKenShu</vt:lpstr>
      <vt:lpstr>【提出用】チェックリスト!txtKenShuItaku</vt:lpstr>
      <vt:lpstr>記入例!txtKenShuItaku</vt:lpstr>
      <vt:lpstr>【提出用】チェックリスト!txtKenShuJutaku</vt:lpstr>
      <vt:lpstr>記入例!txtKenShuJutaku</vt:lpstr>
      <vt:lpstr>【提出用】チェックリスト!txtKenShuKyoudou</vt:lpstr>
      <vt:lpstr>記入例!txtKenShuKyoudou</vt:lpstr>
      <vt:lpstr>【提出用】チェックリスト!txtKenShuMizukara</vt:lpstr>
      <vt:lpstr>記入例!txtKenShuMizukara</vt:lpstr>
      <vt:lpstr>【提出用】チェックリスト!txtKenShuTestbed</vt:lpstr>
      <vt:lpstr>記入例!txtKenShuTestbed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2020-08-03T01:19:13Z</dcterms:created>
  <dcterms:modified xsi:type="dcterms:W3CDTF">2025-05-07T04:14:29Z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0x01010041B643370173EF4FB9F8BF9ACE791F2B</vt:lpwstr>
  </property>
  <property fmtid="{D5CDD505-2E9C-101B-9397-08002B2CF9AE}" pid="3" name="MediaServiceImageTags">
    <vt:lpwstr/>
  </property>
</Properties>
</file>