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A8EABD99-50DC-47B1-8932-7C2925986CDD}" xr6:coauthVersionLast="47" xr6:coauthVersionMax="47" xr10:uidLastSave="{00000000-0000-0000-0000-000000000000}"/>
  <bookViews>
    <workbookView xWindow="28680" yWindow="-120" windowWidth="29040" windowHeight="15720" tabRatio="792" activeTab="1" xr2:uid="{00000000-000D-0000-FFFF-FFFF00000000}"/>
  </bookViews>
  <sheets>
    <sheet name="課題全体　別紙１" sheetId="3" r:id="rId1"/>
    <sheet name="代表研究者用" sheetId="1" r:id="rId2"/>
    <sheet name="研究分担者１用" sheetId="4" r:id="rId3"/>
    <sheet name="研究分担者２用" sheetId="15" r:id="rId4"/>
    <sheet name="研究分担者３用" sheetId="14" r:id="rId5"/>
    <sheet name="研究分担者４用" sheetId="16" r:id="rId6"/>
    <sheet name="研究分担者５用" sheetId="17" r:id="rId7"/>
    <sheet name="研究分担者６用" sheetId="18" r:id="rId8"/>
    <sheet name="研究分担者７用" sheetId="19" r:id="rId9"/>
    <sheet name="研究分担者８用" sheetId="20" r:id="rId10"/>
    <sheet name="研究分担者９用" sheetId="21" r:id="rId11"/>
    <sheet name="研究分担者10用" sheetId="22" state="hidden" r:id="rId12"/>
  </sheets>
  <definedNames>
    <definedName name="⑥課税条件選択_プルダウン">研究分担者１用!$B$24</definedName>
    <definedName name="⑦課税条件選択_プルダウン">研究分担者１用!$B$24</definedName>
    <definedName name="_xlnm.Print_Area" localSheetId="0">'課題全体　別紙１'!$A$1:$O$32</definedName>
    <definedName name="_xlnm.Print_Area" localSheetId="11">研究分担者10用!$D$25:$P$58</definedName>
    <definedName name="_xlnm.Print_Area" localSheetId="2">研究分担者１用!$D$16:$P$57</definedName>
    <definedName name="_xlnm.Print_Area" localSheetId="3">研究分担者２用!$D$16:$P$57</definedName>
    <definedName name="_xlnm.Print_Area" localSheetId="4">研究分担者３用!$D$16:$P$57</definedName>
    <definedName name="_xlnm.Print_Area" localSheetId="5">研究分担者４用!$D$16:$P$57</definedName>
    <definedName name="_xlnm.Print_Area" localSheetId="6">研究分担者５用!$D$16:$P$57</definedName>
    <definedName name="_xlnm.Print_Area" localSheetId="7">研究分担者６用!$D$16:$P$57</definedName>
    <definedName name="_xlnm.Print_Area" localSheetId="8">研究分担者７用!$D$16:$P$57</definedName>
    <definedName name="_xlnm.Print_Area" localSheetId="9">研究分担者８用!$D$16:$P$57</definedName>
    <definedName name="_xlnm.Print_Area" localSheetId="10">研究分担者９用!$D$16:$P$57</definedName>
    <definedName name="_xlnm.Print_Area" localSheetId="1">代表研究者用!$D$16:$P$57</definedName>
    <definedName name="_xlnm.Print_Titles" localSheetId="11">研究分担者10用!$18:$24</definedName>
    <definedName name="_xlnm.Print_Titles" localSheetId="2">研究分担者１用!$16:$25</definedName>
    <definedName name="_xlnm.Print_Titles" localSheetId="3">研究分担者２用!$16:$25</definedName>
    <definedName name="_xlnm.Print_Titles" localSheetId="4">研究分担者３用!$16:$25</definedName>
    <definedName name="_xlnm.Print_Titles" localSheetId="5">研究分担者４用!$16:$25</definedName>
    <definedName name="_xlnm.Print_Titles" localSheetId="6">研究分担者５用!$16:$25</definedName>
    <definedName name="_xlnm.Print_Titles" localSheetId="7">研究分担者６用!$16:$25</definedName>
    <definedName name="_xlnm.Print_Titles" localSheetId="8">研究分担者７用!$16:$25</definedName>
    <definedName name="_xlnm.Print_Titles" localSheetId="9">研究分担者８用!$16:$25</definedName>
    <definedName name="_xlnm.Print_Titles" localSheetId="10">研究分担者９用!$16:$25</definedName>
    <definedName name="_xlnm.Print_Titles" localSheetId="1">代表研究者用!$16:$26</definedName>
    <definedName name="採択番号" localSheetId="11">#REF!</definedName>
    <definedName name="採択番号" localSheetId="9">#REF!</definedName>
    <definedName name="採択番号" localSheetId="10">#REF!</definedName>
    <definedName name="採択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C20" i="3"/>
  <c r="E40" i="1"/>
  <c r="C33" i="3" s="1"/>
  <c r="E56" i="1"/>
  <c r="E56" i="21"/>
  <c r="E56" i="4"/>
  <c r="E56" i="17"/>
  <c r="E56" i="19"/>
  <c r="E40" i="16"/>
  <c r="E56" i="16"/>
  <c r="E56" i="18"/>
  <c r="E40" i="15"/>
  <c r="E40" i="18"/>
  <c r="E40" i="4"/>
  <c r="E40" i="14"/>
  <c r="E40" i="19"/>
  <c r="D14" i="3"/>
  <c r="K14" i="3" s="1"/>
  <c r="D26" i="3"/>
  <c r="N27" i="3" s="1"/>
  <c r="D24" i="3"/>
  <c r="D22" i="3"/>
  <c r="F22" i="3" s="1"/>
  <c r="D20" i="3"/>
  <c r="F20" i="3" s="1"/>
  <c r="D18" i="3"/>
  <c r="I18" i="3" s="1"/>
  <c r="D16" i="3"/>
  <c r="J17" i="3" s="1"/>
  <c r="D12" i="3"/>
  <c r="K13" i="3" s="1"/>
  <c r="D10" i="3"/>
  <c r="G10" i="3" s="1"/>
  <c r="D8" i="3"/>
  <c r="D16" i="1"/>
  <c r="A1" i="4"/>
  <c r="D16" i="4" s="1"/>
  <c r="C10" i="3"/>
  <c r="E13" i="21"/>
  <c r="E13" i="20"/>
  <c r="E13" i="19"/>
  <c r="E13" i="18"/>
  <c r="E13" i="17"/>
  <c r="E13" i="16"/>
  <c r="E13" i="14"/>
  <c r="E13" i="15"/>
  <c r="D28" i="3"/>
  <c r="F23" i="22"/>
  <c r="F24" i="21"/>
  <c r="F24" i="20"/>
  <c r="F24" i="19"/>
  <c r="F24" i="18"/>
  <c r="F24" i="17"/>
  <c r="F24" i="16"/>
  <c r="F24" i="14"/>
  <c r="F24" i="15"/>
  <c r="F24" i="4"/>
  <c r="A44" i="1"/>
  <c r="A28" i="1"/>
  <c r="A27" i="1"/>
  <c r="A44" i="4"/>
  <c r="A28" i="4"/>
  <c r="A25" i="4"/>
  <c r="A44" i="15"/>
  <c r="A28" i="15"/>
  <c r="A25" i="15"/>
  <c r="A44" i="14"/>
  <c r="A28" i="14"/>
  <c r="A25" i="14"/>
  <c r="A44" i="16"/>
  <c r="A28" i="16"/>
  <c r="A25" i="16"/>
  <c r="A44" i="17"/>
  <c r="A28" i="17"/>
  <c r="A25" i="17"/>
  <c r="A44" i="18"/>
  <c r="A28" i="18"/>
  <c r="A25" i="18"/>
  <c r="A44" i="19"/>
  <c r="A28" i="19"/>
  <c r="A25" i="19"/>
  <c r="A44" i="20"/>
  <c r="A28" i="20"/>
  <c r="A25" i="20"/>
  <c r="A44" i="21"/>
  <c r="A28" i="21"/>
  <c r="A25" i="21"/>
  <c r="A43" i="22"/>
  <c r="A26" i="22"/>
  <c r="A24" i="22"/>
  <c r="G26" i="22"/>
  <c r="H26" i="22"/>
  <c r="I26" i="22" s="1"/>
  <c r="G28" i="21"/>
  <c r="H28" i="21" s="1"/>
  <c r="G28" i="20"/>
  <c r="H28" i="20"/>
  <c r="I28" i="20" s="1"/>
  <c r="G28" i="19"/>
  <c r="H28" i="19"/>
  <c r="I28" i="19" s="1"/>
  <c r="G28" i="18"/>
  <c r="H28" i="18" s="1"/>
  <c r="G28" i="17"/>
  <c r="H28" i="17"/>
  <c r="I28" i="17" s="1"/>
  <c r="G28" i="16"/>
  <c r="H28" i="16"/>
  <c r="I28" i="16" s="1"/>
  <c r="G28" i="14"/>
  <c r="H28" i="14" s="1"/>
  <c r="G57" i="1"/>
  <c r="H57" i="1"/>
  <c r="I57" i="1"/>
  <c r="J57" i="1"/>
  <c r="K57" i="1"/>
  <c r="L57" i="1"/>
  <c r="M57" i="1"/>
  <c r="N57" i="1"/>
  <c r="O57" i="1"/>
  <c r="E57" i="1"/>
  <c r="G44" i="14"/>
  <c r="G44" i="21"/>
  <c r="G44" i="17"/>
  <c r="H44" i="17"/>
  <c r="G44" i="19"/>
  <c r="H44" i="19"/>
  <c r="G44" i="16"/>
  <c r="G44" i="20"/>
  <c r="H44" i="20"/>
  <c r="G43" i="22"/>
  <c r="E5" i="3"/>
  <c r="E4" i="3"/>
  <c r="C28" i="3"/>
  <c r="C26" i="3"/>
  <c r="C24" i="3"/>
  <c r="C22" i="3"/>
  <c r="C18" i="3"/>
  <c r="C16" i="3"/>
  <c r="C14" i="3"/>
  <c r="C12" i="3"/>
  <c r="C8" i="3"/>
  <c r="E57" i="22"/>
  <c r="E40" i="22"/>
  <c r="G33" i="1"/>
  <c r="A26" i="1"/>
  <c r="O58" i="22"/>
  <c r="N58" i="22"/>
  <c r="M58" i="22"/>
  <c r="L58" i="22"/>
  <c r="K58" i="22"/>
  <c r="J58" i="22"/>
  <c r="I58" i="22"/>
  <c r="H58" i="22"/>
  <c r="G58" i="22"/>
  <c r="O57" i="21"/>
  <c r="N57" i="21"/>
  <c r="M57" i="21"/>
  <c r="L57" i="21"/>
  <c r="K57" i="21"/>
  <c r="J57" i="21"/>
  <c r="I57" i="21"/>
  <c r="H57" i="21"/>
  <c r="G57" i="21"/>
  <c r="O57" i="20"/>
  <c r="N57" i="20"/>
  <c r="M57" i="20"/>
  <c r="L57" i="20"/>
  <c r="K57" i="20"/>
  <c r="J57" i="20"/>
  <c r="I57" i="20"/>
  <c r="H57" i="20"/>
  <c r="G57" i="20"/>
  <c r="O57" i="19"/>
  <c r="N57" i="19"/>
  <c r="M57" i="19"/>
  <c r="L57" i="19"/>
  <c r="K57" i="19"/>
  <c r="J57" i="19"/>
  <c r="I57" i="19"/>
  <c r="H57" i="19"/>
  <c r="G57" i="19"/>
  <c r="O57" i="18"/>
  <c r="N57" i="18"/>
  <c r="M57" i="18"/>
  <c r="L57" i="18"/>
  <c r="K57" i="18"/>
  <c r="J57" i="18"/>
  <c r="I57" i="18"/>
  <c r="H57" i="18"/>
  <c r="G57" i="18"/>
  <c r="O57" i="17"/>
  <c r="N57" i="17"/>
  <c r="M57" i="17"/>
  <c r="L57" i="17"/>
  <c r="K57" i="17"/>
  <c r="J57" i="17"/>
  <c r="I57" i="17"/>
  <c r="H57" i="17"/>
  <c r="G57" i="17"/>
  <c r="O57" i="16"/>
  <c r="N57" i="16"/>
  <c r="M57" i="16"/>
  <c r="L57" i="16"/>
  <c r="K57" i="16"/>
  <c r="J57" i="16"/>
  <c r="I57" i="16"/>
  <c r="H57" i="16"/>
  <c r="G57" i="16"/>
  <c r="O57" i="14"/>
  <c r="N57" i="14"/>
  <c r="M57" i="14"/>
  <c r="L57" i="14"/>
  <c r="K57" i="14"/>
  <c r="J57" i="14"/>
  <c r="I57" i="14"/>
  <c r="H57" i="14"/>
  <c r="G57" i="14"/>
  <c r="O57" i="15"/>
  <c r="N57" i="15"/>
  <c r="M57" i="15"/>
  <c r="L57" i="15"/>
  <c r="K57" i="15"/>
  <c r="J57" i="15"/>
  <c r="I57" i="15"/>
  <c r="H57" i="15"/>
  <c r="G57" i="15"/>
  <c r="O41" i="22"/>
  <c r="N41" i="22"/>
  <c r="M41" i="22"/>
  <c r="L41" i="22"/>
  <c r="K41" i="22"/>
  <c r="J41" i="22"/>
  <c r="I41" i="22"/>
  <c r="H41" i="22"/>
  <c r="G41" i="22"/>
  <c r="O41" i="21"/>
  <c r="N41" i="21"/>
  <c r="M41" i="21"/>
  <c r="L41" i="21"/>
  <c r="K41" i="21"/>
  <c r="J41" i="21"/>
  <c r="I41" i="21"/>
  <c r="H41" i="21"/>
  <c r="G41" i="21"/>
  <c r="O41" i="20"/>
  <c r="N41" i="20"/>
  <c r="M41" i="20"/>
  <c r="L41" i="20"/>
  <c r="K41" i="20"/>
  <c r="J41" i="20"/>
  <c r="I41" i="20"/>
  <c r="H41" i="20"/>
  <c r="G41" i="20"/>
  <c r="O41" i="19"/>
  <c r="N41" i="19"/>
  <c r="M41" i="19"/>
  <c r="L41" i="19"/>
  <c r="K41" i="19"/>
  <c r="J41" i="19"/>
  <c r="I41" i="19"/>
  <c r="H41" i="19"/>
  <c r="G41" i="19"/>
  <c r="O41" i="18"/>
  <c r="N41" i="18"/>
  <c r="M41" i="18"/>
  <c r="L41" i="18"/>
  <c r="K41" i="18"/>
  <c r="J41" i="18"/>
  <c r="I41" i="18"/>
  <c r="H41" i="18"/>
  <c r="G41" i="18"/>
  <c r="O41" i="17"/>
  <c r="N41" i="17"/>
  <c r="M41" i="17"/>
  <c r="L41" i="17"/>
  <c r="K41" i="17"/>
  <c r="J41" i="17"/>
  <c r="I41" i="17"/>
  <c r="H41" i="17"/>
  <c r="G41" i="17"/>
  <c r="O41" i="16"/>
  <c r="N41" i="16"/>
  <c r="M41" i="16"/>
  <c r="L41" i="16"/>
  <c r="K41" i="16"/>
  <c r="J41" i="16"/>
  <c r="I41" i="16"/>
  <c r="H41" i="16"/>
  <c r="G41" i="16"/>
  <c r="O41" i="14"/>
  <c r="N41" i="14"/>
  <c r="M41" i="14"/>
  <c r="L41" i="14"/>
  <c r="K41" i="14"/>
  <c r="J41" i="14"/>
  <c r="I41" i="14"/>
  <c r="H41" i="14"/>
  <c r="G41" i="14"/>
  <c r="O41" i="15"/>
  <c r="N41" i="15"/>
  <c r="M41" i="15"/>
  <c r="L41" i="15"/>
  <c r="K41" i="15"/>
  <c r="J41" i="15"/>
  <c r="I41" i="15"/>
  <c r="H41" i="15"/>
  <c r="G41" i="15"/>
  <c r="H57" i="4"/>
  <c r="I57" i="4"/>
  <c r="J57" i="4"/>
  <c r="K57" i="4"/>
  <c r="L57" i="4"/>
  <c r="M57" i="4"/>
  <c r="N57" i="4"/>
  <c r="O57" i="4"/>
  <c r="G57" i="4"/>
  <c r="H41" i="4"/>
  <c r="I41" i="4"/>
  <c r="J41" i="4"/>
  <c r="K41" i="4"/>
  <c r="L41" i="4"/>
  <c r="M41" i="4"/>
  <c r="N41" i="4"/>
  <c r="O41" i="4"/>
  <c r="G41" i="4"/>
  <c r="E41" i="4"/>
  <c r="E41" i="16"/>
  <c r="E41" i="20"/>
  <c r="E57" i="19"/>
  <c r="E57" i="14"/>
  <c r="E57" i="4"/>
  <c r="E41" i="17"/>
  <c r="E41" i="21"/>
  <c r="E57" i="16"/>
  <c r="E57" i="20"/>
  <c r="E41" i="15"/>
  <c r="E41" i="18"/>
  <c r="E57" i="17"/>
  <c r="E57" i="21"/>
  <c r="E41" i="14"/>
  <c r="E41" i="19"/>
  <c r="E57" i="15"/>
  <c r="E57" i="18"/>
  <c r="E41" i="22"/>
  <c r="E58" i="22"/>
  <c r="G32" i="3"/>
  <c r="H32" i="3"/>
  <c r="I32" i="3"/>
  <c r="J32" i="3"/>
  <c r="K32" i="3"/>
  <c r="L32" i="3"/>
  <c r="M32" i="3"/>
  <c r="N32" i="3"/>
  <c r="F32" i="3"/>
  <c r="O56" i="22"/>
  <c r="O54" i="22" s="1"/>
  <c r="N56" i="22"/>
  <c r="N54" i="22" s="1"/>
  <c r="M56" i="22"/>
  <c r="L56" i="22"/>
  <c r="K56" i="22"/>
  <c r="J56" i="22"/>
  <c r="J53" i="22" s="1"/>
  <c r="I56" i="22"/>
  <c r="I54" i="22" s="1"/>
  <c r="H56" i="22"/>
  <c r="H54" i="22" s="1"/>
  <c r="G56" i="22"/>
  <c r="O55" i="21"/>
  <c r="N55" i="21"/>
  <c r="M55" i="21"/>
  <c r="M53" i="21" s="1"/>
  <c r="L55" i="21"/>
  <c r="L53" i="21" s="1"/>
  <c r="K55" i="21"/>
  <c r="K52" i="21" s="1"/>
  <c r="J55" i="21"/>
  <c r="I55" i="21"/>
  <c r="H55" i="21"/>
  <c r="G55" i="21"/>
  <c r="G53" i="21" s="1"/>
  <c r="O55" i="20"/>
  <c r="O52" i="20" s="1"/>
  <c r="N55" i="20"/>
  <c r="N53" i="20" s="1"/>
  <c r="M55" i="20"/>
  <c r="L55" i="20"/>
  <c r="K55" i="20"/>
  <c r="J55" i="20"/>
  <c r="J53" i="20" s="1"/>
  <c r="I55" i="20"/>
  <c r="I53" i="20" s="1"/>
  <c r="H55" i="20"/>
  <c r="H53" i="20" s="1"/>
  <c r="G55" i="20"/>
  <c r="O55" i="19"/>
  <c r="N55" i="19"/>
  <c r="M55" i="19"/>
  <c r="M52" i="19" s="1"/>
  <c r="L55" i="19"/>
  <c r="L52" i="19" s="1"/>
  <c r="K55" i="19"/>
  <c r="K53" i="19" s="1"/>
  <c r="J55" i="19"/>
  <c r="I55" i="19"/>
  <c r="H55" i="19"/>
  <c r="G55" i="19"/>
  <c r="G53" i="19" s="1"/>
  <c r="O55" i="18"/>
  <c r="O53" i="18" s="1"/>
  <c r="N55" i="18"/>
  <c r="N52" i="18" s="1"/>
  <c r="M55" i="18"/>
  <c r="L55" i="18"/>
  <c r="K55" i="18"/>
  <c r="J55" i="18"/>
  <c r="J53" i="18" s="1"/>
  <c r="I55" i="18"/>
  <c r="I53" i="18" s="1"/>
  <c r="H55" i="18"/>
  <c r="G55" i="18"/>
  <c r="O55" i="17"/>
  <c r="N55" i="17"/>
  <c r="M55" i="17"/>
  <c r="M53" i="17" s="1"/>
  <c r="L55" i="17"/>
  <c r="L53" i="17" s="1"/>
  <c r="K55" i="17"/>
  <c r="K52" i="17" s="1"/>
  <c r="J55" i="17"/>
  <c r="I55" i="17"/>
  <c r="H55" i="17"/>
  <c r="G55" i="17"/>
  <c r="G53" i="17" s="1"/>
  <c r="O55" i="16"/>
  <c r="O53" i="16" s="1"/>
  <c r="N55" i="16"/>
  <c r="N53" i="16" s="1"/>
  <c r="M55" i="16"/>
  <c r="L55" i="16"/>
  <c r="K55" i="16"/>
  <c r="J55" i="16"/>
  <c r="J53" i="16" s="1"/>
  <c r="I55" i="16"/>
  <c r="I52" i="16" s="1"/>
  <c r="H55" i="16"/>
  <c r="H53" i="16" s="1"/>
  <c r="G55" i="16"/>
  <c r="O55" i="14"/>
  <c r="N55" i="14"/>
  <c r="M55" i="14"/>
  <c r="M53" i="14" s="1"/>
  <c r="L55" i="14"/>
  <c r="L52" i="14" s="1"/>
  <c r="K55" i="14"/>
  <c r="K53" i="14" s="1"/>
  <c r="J55" i="14"/>
  <c r="I55" i="14"/>
  <c r="H55" i="14"/>
  <c r="G55" i="14"/>
  <c r="G53" i="14" s="1"/>
  <c r="O55" i="15"/>
  <c r="O53" i="15" s="1"/>
  <c r="N55" i="15"/>
  <c r="N53" i="15" s="1"/>
  <c r="M55" i="15"/>
  <c r="L55" i="15"/>
  <c r="K55" i="15"/>
  <c r="J55" i="15"/>
  <c r="J53" i="15" s="1"/>
  <c r="I55" i="15"/>
  <c r="I53" i="15" s="1"/>
  <c r="H55" i="15"/>
  <c r="H52" i="15" s="1"/>
  <c r="G55" i="15"/>
  <c r="O39" i="22"/>
  <c r="N39" i="22"/>
  <c r="M39" i="22"/>
  <c r="M36" i="22" s="1"/>
  <c r="M37" i="22" s="1"/>
  <c r="L39" i="22"/>
  <c r="L36" i="22" s="1"/>
  <c r="L37" i="22" s="1"/>
  <c r="K39" i="22"/>
  <c r="K36" i="22" s="1"/>
  <c r="K37" i="22" s="1"/>
  <c r="J39" i="22"/>
  <c r="I39" i="22"/>
  <c r="H39" i="22"/>
  <c r="G39" i="22"/>
  <c r="G36" i="22" s="1"/>
  <c r="O39" i="21"/>
  <c r="O36" i="21" s="1"/>
  <c r="O37" i="21" s="1"/>
  <c r="N39" i="21"/>
  <c r="N36" i="21" s="1"/>
  <c r="N37" i="21" s="1"/>
  <c r="M39" i="21"/>
  <c r="L39" i="21"/>
  <c r="K39" i="21"/>
  <c r="J39" i="21"/>
  <c r="J36" i="21" s="1"/>
  <c r="J37" i="21" s="1"/>
  <c r="I39" i="21"/>
  <c r="I36" i="21" s="1"/>
  <c r="H39" i="21"/>
  <c r="H36" i="21" s="1"/>
  <c r="H37" i="21" s="1"/>
  <c r="G39" i="21"/>
  <c r="O39" i="20"/>
  <c r="N39" i="20"/>
  <c r="M39" i="20"/>
  <c r="L39" i="20"/>
  <c r="L36" i="20" s="1"/>
  <c r="L37" i="20" s="1"/>
  <c r="K39" i="20"/>
  <c r="K36" i="20" s="1"/>
  <c r="K37" i="20" s="1"/>
  <c r="J39" i="20"/>
  <c r="I39" i="20"/>
  <c r="H39" i="20"/>
  <c r="G39" i="20"/>
  <c r="G36" i="20" s="1"/>
  <c r="O39" i="19"/>
  <c r="O36" i="19" s="1"/>
  <c r="O37" i="19" s="1"/>
  <c r="N39" i="19"/>
  <c r="N36" i="19" s="1"/>
  <c r="N37" i="19" s="1"/>
  <c r="M39" i="19"/>
  <c r="L39" i="19"/>
  <c r="K39" i="19"/>
  <c r="J39" i="19"/>
  <c r="J36" i="19" s="1"/>
  <c r="J37" i="19" s="1"/>
  <c r="I39" i="19"/>
  <c r="I36" i="19" s="1"/>
  <c r="I37" i="19" s="1"/>
  <c r="H39" i="19"/>
  <c r="G39" i="19"/>
  <c r="O39" i="18"/>
  <c r="N39" i="18"/>
  <c r="M39" i="18"/>
  <c r="M36" i="18" s="1"/>
  <c r="M37" i="18" s="1"/>
  <c r="L39" i="18"/>
  <c r="L36" i="18" s="1"/>
  <c r="L37" i="18" s="1"/>
  <c r="K39" i="18"/>
  <c r="K36" i="18" s="1"/>
  <c r="K37" i="18" s="1"/>
  <c r="J39" i="18"/>
  <c r="I39" i="18"/>
  <c r="H39" i="18"/>
  <c r="G39" i="18"/>
  <c r="G36" i="18" s="1"/>
  <c r="O39" i="17"/>
  <c r="O36" i="17" s="1"/>
  <c r="N39" i="17"/>
  <c r="N36" i="17" s="1"/>
  <c r="N37" i="17" s="1"/>
  <c r="M39" i="17"/>
  <c r="L39" i="17"/>
  <c r="K39" i="17"/>
  <c r="J39" i="17"/>
  <c r="J36" i="17" s="1"/>
  <c r="J37" i="17" s="1"/>
  <c r="I39" i="17"/>
  <c r="I36" i="17" s="1"/>
  <c r="I37" i="17" s="1"/>
  <c r="H39" i="17"/>
  <c r="H36" i="17" s="1"/>
  <c r="H37" i="17" s="1"/>
  <c r="G39" i="17"/>
  <c r="O39" i="16"/>
  <c r="N39" i="16"/>
  <c r="M39" i="16"/>
  <c r="M36" i="16" s="1"/>
  <c r="M37" i="16" s="1"/>
  <c r="L39" i="16"/>
  <c r="L36" i="16" s="1"/>
  <c r="L37" i="16" s="1"/>
  <c r="K39" i="16"/>
  <c r="K36" i="16" s="1"/>
  <c r="K37" i="16" s="1"/>
  <c r="J39" i="16"/>
  <c r="I39" i="16"/>
  <c r="H39" i="16"/>
  <c r="G39" i="16"/>
  <c r="G36" i="16" s="1"/>
  <c r="O39" i="14"/>
  <c r="O36" i="14" s="1"/>
  <c r="O37" i="14" s="1"/>
  <c r="N39" i="14"/>
  <c r="N36" i="14" s="1"/>
  <c r="N37" i="14" s="1"/>
  <c r="M39" i="14"/>
  <c r="L39" i="14"/>
  <c r="K39" i="14"/>
  <c r="J39" i="14"/>
  <c r="J36" i="14" s="1"/>
  <c r="I39" i="14"/>
  <c r="I36" i="14" s="1"/>
  <c r="I37" i="14" s="1"/>
  <c r="H39" i="14"/>
  <c r="H36" i="14" s="1"/>
  <c r="H37" i="14" s="1"/>
  <c r="G39" i="14"/>
  <c r="O39" i="15"/>
  <c r="N39" i="15"/>
  <c r="M39" i="15"/>
  <c r="M36" i="15" s="1"/>
  <c r="M37" i="15" s="1"/>
  <c r="L39" i="15"/>
  <c r="L36" i="15" s="1"/>
  <c r="L37" i="15" s="1"/>
  <c r="K39" i="15"/>
  <c r="K36" i="15" s="1"/>
  <c r="K37" i="15" s="1"/>
  <c r="J39" i="15"/>
  <c r="I39" i="15"/>
  <c r="H39" i="15"/>
  <c r="G39" i="15"/>
  <c r="G36" i="15" s="1"/>
  <c r="H55" i="4"/>
  <c r="H53" i="4" s="1"/>
  <c r="I55" i="4"/>
  <c r="I52" i="4" s="1"/>
  <c r="J55" i="4"/>
  <c r="K55" i="4"/>
  <c r="L55" i="4"/>
  <c r="M55" i="4"/>
  <c r="M52" i="4" s="1"/>
  <c r="N55" i="4"/>
  <c r="N53" i="4" s="1"/>
  <c r="O55" i="4"/>
  <c r="O52" i="4" s="1"/>
  <c r="G55" i="4"/>
  <c r="H39" i="4"/>
  <c r="I39" i="4"/>
  <c r="J39" i="4"/>
  <c r="J36" i="4" s="1"/>
  <c r="J37" i="4" s="1"/>
  <c r="K39" i="4"/>
  <c r="K36" i="4" s="1"/>
  <c r="K37" i="4" s="1"/>
  <c r="L39" i="4"/>
  <c r="M39" i="4"/>
  <c r="N39" i="4"/>
  <c r="O39" i="4"/>
  <c r="G39" i="4"/>
  <c r="G36" i="4" s="1"/>
  <c r="H41" i="1"/>
  <c r="I41" i="1"/>
  <c r="J41" i="1"/>
  <c r="K41" i="1"/>
  <c r="L41" i="1"/>
  <c r="M41" i="1"/>
  <c r="N41" i="1"/>
  <c r="O41" i="1"/>
  <c r="G41" i="1"/>
  <c r="E41" i="1"/>
  <c r="E20" i="4"/>
  <c r="E20" i="15"/>
  <c r="E11" i="4"/>
  <c r="E11" i="15"/>
  <c r="F23" i="4"/>
  <c r="E9" i="22"/>
  <c r="E8" i="21"/>
  <c r="E8" i="20"/>
  <c r="E9" i="20"/>
  <c r="E8" i="19"/>
  <c r="E8" i="18"/>
  <c r="E8" i="17"/>
  <c r="E8" i="16"/>
  <c r="E8" i="14"/>
  <c r="E8" i="15"/>
  <c r="E8" i="4"/>
  <c r="F22" i="22"/>
  <c r="F21" i="22"/>
  <c r="F23" i="21"/>
  <c r="F23" i="20"/>
  <c r="F23" i="19"/>
  <c r="F23" i="18"/>
  <c r="F23" i="17"/>
  <c r="F23" i="16"/>
  <c r="F23" i="14"/>
  <c r="F23" i="15"/>
  <c r="E1" i="21"/>
  <c r="E1" i="20"/>
  <c r="E16" i="22"/>
  <c r="E15" i="22"/>
  <c r="E13" i="22"/>
  <c r="E12" i="22"/>
  <c r="E10" i="22"/>
  <c r="E8" i="22"/>
  <c r="E7" i="22"/>
  <c r="E6" i="22"/>
  <c r="E5" i="22"/>
  <c r="E4" i="22"/>
  <c r="E3" i="22"/>
  <c r="E2" i="22"/>
  <c r="E12" i="21"/>
  <c r="E11" i="21"/>
  <c r="E10" i="21"/>
  <c r="E9" i="21"/>
  <c r="E7" i="21"/>
  <c r="E6" i="21"/>
  <c r="E5" i="21"/>
  <c r="E4" i="21"/>
  <c r="E3" i="21"/>
  <c r="E2" i="21"/>
  <c r="E12" i="20"/>
  <c r="E11" i="20"/>
  <c r="E10" i="20"/>
  <c r="E7" i="20"/>
  <c r="E6" i="20"/>
  <c r="E5" i="20"/>
  <c r="E4" i="20"/>
  <c r="E3" i="20"/>
  <c r="E2" i="20"/>
  <c r="E12" i="19"/>
  <c r="E11" i="19"/>
  <c r="E10" i="19"/>
  <c r="E9" i="19"/>
  <c r="E7" i="19"/>
  <c r="E6" i="19"/>
  <c r="E5" i="19"/>
  <c r="E4" i="19"/>
  <c r="E3" i="19"/>
  <c r="E2" i="19"/>
  <c r="E1" i="19"/>
  <c r="E12" i="18"/>
  <c r="E11" i="18"/>
  <c r="E10" i="18"/>
  <c r="E9" i="18"/>
  <c r="E7" i="18"/>
  <c r="E6" i="18"/>
  <c r="E5" i="18"/>
  <c r="E4" i="18"/>
  <c r="E3" i="18"/>
  <c r="E2" i="18"/>
  <c r="E1" i="18"/>
  <c r="E12" i="17"/>
  <c r="E11" i="17"/>
  <c r="E10" i="17"/>
  <c r="E9" i="17"/>
  <c r="E7" i="17"/>
  <c r="E6" i="17"/>
  <c r="E5" i="17"/>
  <c r="E4" i="17"/>
  <c r="E3" i="17"/>
  <c r="E2" i="17"/>
  <c r="E1" i="17"/>
  <c r="E12" i="16"/>
  <c r="E11" i="16"/>
  <c r="E10" i="16"/>
  <c r="E9" i="16"/>
  <c r="E7" i="16"/>
  <c r="E6" i="16"/>
  <c r="E5" i="16"/>
  <c r="E4" i="16"/>
  <c r="E3" i="16"/>
  <c r="E2" i="16"/>
  <c r="E1" i="16"/>
  <c r="E12" i="14"/>
  <c r="E11" i="14"/>
  <c r="E10" i="14"/>
  <c r="E9" i="14"/>
  <c r="E7" i="14"/>
  <c r="E6" i="14"/>
  <c r="E5" i="14"/>
  <c r="E4" i="14"/>
  <c r="E3" i="14"/>
  <c r="E2" i="14"/>
  <c r="E1" i="14"/>
  <c r="E12" i="15"/>
  <c r="E10" i="15"/>
  <c r="E9" i="15"/>
  <c r="E7" i="15"/>
  <c r="E6" i="15"/>
  <c r="E5" i="15"/>
  <c r="E4" i="15"/>
  <c r="E3" i="15"/>
  <c r="E2" i="15"/>
  <c r="E1" i="15"/>
  <c r="E3" i="4"/>
  <c r="E4" i="4"/>
  <c r="E5" i="4"/>
  <c r="E6" i="4"/>
  <c r="E7" i="4"/>
  <c r="E9" i="4"/>
  <c r="E10" i="4"/>
  <c r="E12" i="4"/>
  <c r="H33" i="4"/>
  <c r="H34" i="4"/>
  <c r="H35" i="4"/>
  <c r="H33" i="15"/>
  <c r="H34" i="15"/>
  <c r="H35" i="15"/>
  <c r="H33" i="14"/>
  <c r="H34" i="14"/>
  <c r="H35" i="14"/>
  <c r="H33" i="16"/>
  <c r="H34" i="16"/>
  <c r="H35" i="16"/>
  <c r="H49" i="17"/>
  <c r="H50" i="17"/>
  <c r="H51" i="17"/>
  <c r="H53" i="17"/>
  <c r="I33" i="4"/>
  <c r="I34" i="4"/>
  <c r="I35" i="4"/>
  <c r="I33" i="15"/>
  <c r="I34" i="15"/>
  <c r="I33" i="14"/>
  <c r="I34" i="14"/>
  <c r="I35" i="14"/>
  <c r="I33" i="16"/>
  <c r="I34" i="16"/>
  <c r="I49" i="17"/>
  <c r="I50" i="17"/>
  <c r="I51" i="17"/>
  <c r="I53" i="17"/>
  <c r="J33" i="4"/>
  <c r="J34" i="4"/>
  <c r="J35" i="4"/>
  <c r="J33" i="15"/>
  <c r="J34" i="15"/>
  <c r="J35" i="15"/>
  <c r="J33" i="14"/>
  <c r="J34" i="14"/>
  <c r="J35" i="14"/>
  <c r="J33" i="16"/>
  <c r="J34" i="16"/>
  <c r="J35" i="16"/>
  <c r="J49" i="17"/>
  <c r="J50" i="17"/>
  <c r="J51" i="17"/>
  <c r="J53" i="17"/>
  <c r="K33" i="4"/>
  <c r="K34" i="4"/>
  <c r="K35" i="4"/>
  <c r="K33" i="15"/>
  <c r="K34" i="15"/>
  <c r="K35" i="15"/>
  <c r="K33" i="14"/>
  <c r="K34" i="14"/>
  <c r="K35" i="14"/>
  <c r="K33" i="16"/>
  <c r="K34" i="16"/>
  <c r="K35" i="16"/>
  <c r="K49" i="17"/>
  <c r="K50" i="17"/>
  <c r="K51" i="17"/>
  <c r="L33" i="4"/>
  <c r="L34" i="4"/>
  <c r="L35" i="4"/>
  <c r="L33" i="15"/>
  <c r="L34" i="15"/>
  <c r="L35" i="15"/>
  <c r="L33" i="14"/>
  <c r="L34" i="14"/>
  <c r="L35" i="14"/>
  <c r="L33" i="16"/>
  <c r="L34" i="16"/>
  <c r="L35" i="16"/>
  <c r="L49" i="17"/>
  <c r="L50" i="17"/>
  <c r="L51" i="17"/>
  <c r="M33" i="4"/>
  <c r="M34" i="4"/>
  <c r="M35" i="4"/>
  <c r="M33" i="15"/>
  <c r="M34" i="15"/>
  <c r="M35" i="15"/>
  <c r="M33" i="14"/>
  <c r="M34" i="14"/>
  <c r="M35" i="14"/>
  <c r="M33" i="16"/>
  <c r="M34" i="16"/>
  <c r="M35" i="16"/>
  <c r="M49" i="17"/>
  <c r="M50" i="17"/>
  <c r="M51" i="17"/>
  <c r="N33" i="4"/>
  <c r="N34" i="4"/>
  <c r="N35" i="4"/>
  <c r="N33" i="15"/>
  <c r="N34" i="15"/>
  <c r="N35" i="15"/>
  <c r="N33" i="14"/>
  <c r="N34" i="14"/>
  <c r="N35" i="14"/>
  <c r="N33" i="16"/>
  <c r="N34" i="16"/>
  <c r="N35" i="16"/>
  <c r="N49" i="17"/>
  <c r="N50" i="17"/>
  <c r="N51" i="17"/>
  <c r="N53" i="17"/>
  <c r="O33" i="4"/>
  <c r="O34" i="4"/>
  <c r="O35" i="4"/>
  <c r="O33" i="15"/>
  <c r="O34" i="15"/>
  <c r="O35" i="15"/>
  <c r="O33" i="14"/>
  <c r="O34" i="14"/>
  <c r="O35" i="14"/>
  <c r="O33" i="16"/>
  <c r="O34" i="16"/>
  <c r="O35" i="16"/>
  <c r="O49" i="17"/>
  <c r="O50" i="17"/>
  <c r="O51" i="17"/>
  <c r="O53" i="17"/>
  <c r="G33" i="4"/>
  <c r="G34" i="4"/>
  <c r="G33" i="15"/>
  <c r="G34" i="15"/>
  <c r="G35" i="15"/>
  <c r="G33" i="14"/>
  <c r="G34" i="14"/>
  <c r="G35" i="14"/>
  <c r="G33" i="16"/>
  <c r="G34" i="16"/>
  <c r="G35" i="16"/>
  <c r="G49" i="17"/>
  <c r="G50" i="17"/>
  <c r="H48" i="22"/>
  <c r="H49" i="22"/>
  <c r="H50" i="22"/>
  <c r="H52" i="22"/>
  <c r="H33" i="21"/>
  <c r="H34" i="21"/>
  <c r="H35" i="21"/>
  <c r="H49" i="18"/>
  <c r="H50" i="18"/>
  <c r="H51" i="18"/>
  <c r="H53" i="18"/>
  <c r="H49" i="19"/>
  <c r="H50" i="19"/>
  <c r="H51" i="19"/>
  <c r="H53" i="19"/>
  <c r="H49" i="20"/>
  <c r="H50" i="20"/>
  <c r="H51" i="20"/>
  <c r="I33" i="1"/>
  <c r="I34" i="1"/>
  <c r="I35" i="1"/>
  <c r="I49" i="18"/>
  <c r="I50" i="18"/>
  <c r="I51" i="18"/>
  <c r="I49" i="19"/>
  <c r="I50" i="19"/>
  <c r="I51" i="19"/>
  <c r="I53" i="19"/>
  <c r="I49" i="20"/>
  <c r="I50" i="20"/>
  <c r="I51" i="20"/>
  <c r="I33" i="21"/>
  <c r="I34" i="21"/>
  <c r="I35" i="21"/>
  <c r="I48" i="22"/>
  <c r="I49" i="22"/>
  <c r="I50" i="22"/>
  <c r="I52" i="22"/>
  <c r="J33" i="1"/>
  <c r="J34" i="1"/>
  <c r="J35" i="1"/>
  <c r="J49" i="18"/>
  <c r="J50" i="18"/>
  <c r="J51" i="18"/>
  <c r="J49" i="19"/>
  <c r="J50" i="19"/>
  <c r="J51" i="19"/>
  <c r="J53" i="19"/>
  <c r="J49" i="20"/>
  <c r="J50" i="20"/>
  <c r="J51" i="20"/>
  <c r="J33" i="21"/>
  <c r="J34" i="21"/>
  <c r="J35" i="21"/>
  <c r="J48" i="22"/>
  <c r="J49" i="22"/>
  <c r="J50" i="22"/>
  <c r="J52" i="22"/>
  <c r="K49" i="18"/>
  <c r="K50" i="18"/>
  <c r="K51" i="18"/>
  <c r="K53" i="18"/>
  <c r="K49" i="19"/>
  <c r="K50" i="19"/>
  <c r="K51" i="19"/>
  <c r="K49" i="20"/>
  <c r="K50" i="20"/>
  <c r="K51" i="20"/>
  <c r="K53" i="20"/>
  <c r="K33" i="21"/>
  <c r="K34" i="21"/>
  <c r="K35" i="21"/>
  <c r="K48" i="22"/>
  <c r="K49" i="22"/>
  <c r="K50" i="22"/>
  <c r="K52" i="22"/>
  <c r="L49" i="18"/>
  <c r="L50" i="18"/>
  <c r="L51" i="18"/>
  <c r="L53" i="18"/>
  <c r="L49" i="19"/>
  <c r="L50" i="19"/>
  <c r="L51" i="19"/>
  <c r="L49" i="20"/>
  <c r="L50" i="20"/>
  <c r="L51" i="20"/>
  <c r="L53" i="20"/>
  <c r="L33" i="21"/>
  <c r="L34" i="21"/>
  <c r="L35" i="21"/>
  <c r="L48" i="22"/>
  <c r="L49" i="22"/>
  <c r="L50" i="22"/>
  <c r="L52" i="22"/>
  <c r="M49" i="18"/>
  <c r="M50" i="18"/>
  <c r="M51" i="18"/>
  <c r="M53" i="18"/>
  <c r="M49" i="19"/>
  <c r="M50" i="19"/>
  <c r="M51" i="19"/>
  <c r="M49" i="20"/>
  <c r="M50" i="20"/>
  <c r="M51" i="20"/>
  <c r="M53" i="20"/>
  <c r="M33" i="21"/>
  <c r="M34" i="21"/>
  <c r="M35" i="21"/>
  <c r="M48" i="22"/>
  <c r="M49" i="22"/>
  <c r="M50" i="22"/>
  <c r="M52" i="22"/>
  <c r="N49" i="18"/>
  <c r="N50" i="18"/>
  <c r="N51" i="18"/>
  <c r="N53" i="18"/>
  <c r="N49" i="19"/>
  <c r="N50" i="19"/>
  <c r="N51" i="19"/>
  <c r="N53" i="19"/>
  <c r="N49" i="20"/>
  <c r="N50" i="20"/>
  <c r="N51" i="20"/>
  <c r="N33" i="21"/>
  <c r="N34" i="21"/>
  <c r="N35" i="21"/>
  <c r="N48" i="22"/>
  <c r="N49" i="22"/>
  <c r="N50" i="22"/>
  <c r="N52" i="22"/>
  <c r="O49" i="18"/>
  <c r="O50" i="18"/>
  <c r="O51" i="18"/>
  <c r="O49" i="19"/>
  <c r="O50" i="19"/>
  <c r="O51" i="19"/>
  <c r="O53" i="19"/>
  <c r="O49" i="20"/>
  <c r="O50" i="20"/>
  <c r="O51" i="20"/>
  <c r="O33" i="21"/>
  <c r="O34" i="21"/>
  <c r="O35" i="21"/>
  <c r="O48" i="22"/>
  <c r="O49" i="22"/>
  <c r="O50" i="22"/>
  <c r="O52" i="22"/>
  <c r="G33" i="21"/>
  <c r="G34" i="21"/>
  <c r="G35" i="21"/>
  <c r="G48" i="22"/>
  <c r="G49" i="22"/>
  <c r="G50" i="22"/>
  <c r="G49" i="18"/>
  <c r="G50" i="18"/>
  <c r="G51" i="18"/>
  <c r="G53" i="18"/>
  <c r="G49" i="19"/>
  <c r="G50" i="19"/>
  <c r="G51" i="19"/>
  <c r="G49" i="20"/>
  <c r="G50" i="20"/>
  <c r="G51" i="20"/>
  <c r="G53" i="20"/>
  <c r="H33" i="1"/>
  <c r="H34" i="1"/>
  <c r="H35" i="1"/>
  <c r="K33" i="1"/>
  <c r="L33" i="1"/>
  <c r="L34" i="1"/>
  <c r="L35" i="1"/>
  <c r="M33" i="1"/>
  <c r="M34" i="1"/>
  <c r="M35" i="1"/>
  <c r="N33" i="1"/>
  <c r="N34" i="1"/>
  <c r="N35" i="1"/>
  <c r="O33" i="1"/>
  <c r="O34" i="1"/>
  <c r="O35" i="1"/>
  <c r="E28" i="3"/>
  <c r="E26" i="3"/>
  <c r="E24" i="3"/>
  <c r="E22" i="3"/>
  <c r="E10" i="3"/>
  <c r="P47" i="22"/>
  <c r="P46" i="22"/>
  <c r="P45" i="22"/>
  <c r="P44" i="22"/>
  <c r="G31" i="22"/>
  <c r="G32" i="22"/>
  <c r="G33" i="22"/>
  <c r="G35" i="22"/>
  <c r="H31" i="22"/>
  <c r="H32" i="22"/>
  <c r="H33" i="22"/>
  <c r="H35" i="22"/>
  <c r="I31" i="22"/>
  <c r="I32" i="22"/>
  <c r="I33" i="22"/>
  <c r="I35" i="22"/>
  <c r="J31" i="22"/>
  <c r="J32" i="22"/>
  <c r="J33" i="22"/>
  <c r="J35" i="22"/>
  <c r="K31" i="22"/>
  <c r="K32" i="22"/>
  <c r="K33" i="22"/>
  <c r="K35" i="22"/>
  <c r="L31" i="22"/>
  <c r="L32" i="22"/>
  <c r="L33" i="22"/>
  <c r="L35" i="22"/>
  <c r="M31" i="22"/>
  <c r="M32" i="22"/>
  <c r="M33" i="22"/>
  <c r="M35" i="22"/>
  <c r="N31" i="22"/>
  <c r="N32" i="22"/>
  <c r="N33" i="22"/>
  <c r="N35" i="22"/>
  <c r="O31" i="22"/>
  <c r="O32" i="22"/>
  <c r="O33" i="22"/>
  <c r="O35" i="22"/>
  <c r="P30" i="22"/>
  <c r="P29" i="22"/>
  <c r="P28" i="22"/>
  <c r="P27" i="22"/>
  <c r="E18" i="22"/>
  <c r="A1" i="22"/>
  <c r="G49" i="21"/>
  <c r="G50" i="21"/>
  <c r="G51" i="21"/>
  <c r="H49" i="21"/>
  <c r="H50" i="21"/>
  <c r="H51" i="21"/>
  <c r="H53" i="21"/>
  <c r="I49" i="21"/>
  <c r="I50" i="21"/>
  <c r="I51" i="21"/>
  <c r="I53" i="21"/>
  <c r="J49" i="21"/>
  <c r="J50" i="21"/>
  <c r="J51" i="21"/>
  <c r="J53" i="21"/>
  <c r="K49" i="21"/>
  <c r="K50" i="21"/>
  <c r="K51" i="21"/>
  <c r="L49" i="21"/>
  <c r="L50" i="21"/>
  <c r="L51" i="21"/>
  <c r="M49" i="21"/>
  <c r="M50" i="21"/>
  <c r="M51" i="21"/>
  <c r="N49" i="21"/>
  <c r="N50" i="21"/>
  <c r="N51" i="21"/>
  <c r="N53" i="21"/>
  <c r="O49" i="21"/>
  <c r="O50" i="21"/>
  <c r="O51" i="21"/>
  <c r="O53" i="21"/>
  <c r="P48" i="21"/>
  <c r="P47" i="21"/>
  <c r="P46" i="21"/>
  <c r="P45" i="21"/>
  <c r="P32" i="21"/>
  <c r="P31" i="21"/>
  <c r="P30" i="21"/>
  <c r="P29" i="21"/>
  <c r="E20" i="21"/>
  <c r="A1" i="21"/>
  <c r="D16" i="21"/>
  <c r="P48" i="20"/>
  <c r="P47" i="20"/>
  <c r="P46" i="20"/>
  <c r="P45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J36" i="20"/>
  <c r="J37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2" i="20"/>
  <c r="P31" i="20"/>
  <c r="A31" i="20"/>
  <c r="P30" i="20"/>
  <c r="P29" i="20"/>
  <c r="E20" i="20"/>
  <c r="A1" i="20"/>
  <c r="D16" i="20"/>
  <c r="J49" i="16"/>
  <c r="J50" i="16"/>
  <c r="G7" i="3"/>
  <c r="H7" i="3" s="1"/>
  <c r="I7" i="3" s="1"/>
  <c r="J7" i="3" s="1"/>
  <c r="K7" i="3" s="1"/>
  <c r="L7" i="3" s="1"/>
  <c r="M7" i="3" s="1"/>
  <c r="N7" i="3" s="1"/>
  <c r="H28" i="1"/>
  <c r="G44" i="1"/>
  <c r="G28" i="15"/>
  <c r="H28" i="15" s="1"/>
  <c r="G44" i="15"/>
  <c r="G28" i="4"/>
  <c r="G44" i="4" s="1"/>
  <c r="E2" i="4"/>
  <c r="E1" i="4"/>
  <c r="P48" i="19"/>
  <c r="P47" i="19"/>
  <c r="P46" i="19"/>
  <c r="P45" i="19"/>
  <c r="O33" i="19"/>
  <c r="O34" i="19"/>
  <c r="O35" i="19"/>
  <c r="N33" i="19"/>
  <c r="N34" i="19"/>
  <c r="N35" i="19"/>
  <c r="M33" i="19"/>
  <c r="M34" i="19"/>
  <c r="M35" i="19"/>
  <c r="L33" i="19"/>
  <c r="L34" i="19"/>
  <c r="L35" i="19"/>
  <c r="K33" i="19"/>
  <c r="K34" i="19"/>
  <c r="K35" i="19"/>
  <c r="J33" i="19"/>
  <c r="J34" i="19"/>
  <c r="J35" i="19"/>
  <c r="I33" i="19"/>
  <c r="I34" i="19"/>
  <c r="I35" i="19"/>
  <c r="H33" i="19"/>
  <c r="H34" i="19"/>
  <c r="H35" i="19"/>
  <c r="G33" i="19"/>
  <c r="G34" i="19"/>
  <c r="G35" i="19"/>
  <c r="P32" i="19"/>
  <c r="P31" i="19"/>
  <c r="P30" i="19"/>
  <c r="P29" i="19"/>
  <c r="P48" i="18"/>
  <c r="P47" i="18"/>
  <c r="P46" i="18"/>
  <c r="P45" i="18"/>
  <c r="O33" i="18"/>
  <c r="O34" i="18"/>
  <c r="O35" i="18"/>
  <c r="N33" i="18"/>
  <c r="N34" i="18"/>
  <c r="N35" i="18"/>
  <c r="M33" i="18"/>
  <c r="M34" i="18"/>
  <c r="M35" i="18"/>
  <c r="L33" i="18"/>
  <c r="L34" i="18"/>
  <c r="L35" i="18"/>
  <c r="K33" i="18"/>
  <c r="K34" i="18"/>
  <c r="K35" i="18"/>
  <c r="J33" i="18"/>
  <c r="J34" i="18"/>
  <c r="J35" i="18"/>
  <c r="I33" i="18"/>
  <c r="I34" i="18"/>
  <c r="I35" i="18"/>
  <c r="H33" i="18"/>
  <c r="H34" i="18"/>
  <c r="H35" i="18"/>
  <c r="G33" i="18"/>
  <c r="G34" i="18"/>
  <c r="G35" i="18"/>
  <c r="P32" i="18"/>
  <c r="P31" i="18"/>
  <c r="P30" i="18"/>
  <c r="P29" i="18"/>
  <c r="P48" i="17"/>
  <c r="P47" i="17"/>
  <c r="P46" i="17"/>
  <c r="P45" i="17"/>
  <c r="O33" i="17"/>
  <c r="O34" i="17"/>
  <c r="O35" i="17"/>
  <c r="N33" i="17"/>
  <c r="N34" i="17"/>
  <c r="N35" i="17"/>
  <c r="M33" i="17"/>
  <c r="M34" i="17"/>
  <c r="M35" i="17"/>
  <c r="L33" i="17"/>
  <c r="L34" i="17"/>
  <c r="L35" i="17"/>
  <c r="K33" i="17"/>
  <c r="K34" i="17"/>
  <c r="K35" i="17"/>
  <c r="J33" i="17"/>
  <c r="J34" i="17"/>
  <c r="J35" i="17"/>
  <c r="I33" i="17"/>
  <c r="I34" i="17"/>
  <c r="I35" i="17"/>
  <c r="H33" i="17"/>
  <c r="H34" i="17"/>
  <c r="H35" i="17"/>
  <c r="G33" i="17"/>
  <c r="G34" i="17"/>
  <c r="G35" i="17"/>
  <c r="P32" i="17"/>
  <c r="P31" i="17"/>
  <c r="P30" i="17"/>
  <c r="P29" i="17"/>
  <c r="O49" i="16"/>
  <c r="O50" i="16"/>
  <c r="O51" i="16"/>
  <c r="N49" i="16"/>
  <c r="N50" i="16"/>
  <c r="N51" i="16"/>
  <c r="M49" i="16"/>
  <c r="M50" i="16"/>
  <c r="M51" i="16"/>
  <c r="M53" i="16"/>
  <c r="L49" i="16"/>
  <c r="L50" i="16"/>
  <c r="L51" i="16"/>
  <c r="L53" i="16"/>
  <c r="K49" i="16"/>
  <c r="K50" i="16"/>
  <c r="K51" i="16"/>
  <c r="K53" i="16"/>
  <c r="I49" i="16"/>
  <c r="I50" i="16"/>
  <c r="I51" i="16"/>
  <c r="H49" i="16"/>
  <c r="H50" i="16"/>
  <c r="H51" i="16"/>
  <c r="G49" i="16"/>
  <c r="G50" i="16"/>
  <c r="G51" i="16"/>
  <c r="G53" i="16"/>
  <c r="P48" i="16"/>
  <c r="P47" i="16"/>
  <c r="P46" i="16"/>
  <c r="P45" i="16"/>
  <c r="P32" i="16"/>
  <c r="P31" i="16"/>
  <c r="P30" i="16"/>
  <c r="P29" i="16"/>
  <c r="O49" i="14"/>
  <c r="O50" i="14"/>
  <c r="O51" i="14"/>
  <c r="O53" i="14"/>
  <c r="N49" i="14"/>
  <c r="N50" i="14"/>
  <c r="N51" i="14"/>
  <c r="N53" i="14"/>
  <c r="M49" i="14"/>
  <c r="M50" i="14"/>
  <c r="M51" i="14"/>
  <c r="L49" i="14"/>
  <c r="L50" i="14"/>
  <c r="L51" i="14"/>
  <c r="K49" i="14"/>
  <c r="K50" i="14"/>
  <c r="K51" i="14"/>
  <c r="J49" i="14"/>
  <c r="J50" i="14"/>
  <c r="J51" i="14"/>
  <c r="J53" i="14"/>
  <c r="I49" i="14"/>
  <c r="I50" i="14"/>
  <c r="I51" i="14"/>
  <c r="I53" i="14"/>
  <c r="H49" i="14"/>
  <c r="H50" i="14"/>
  <c r="H51" i="14"/>
  <c r="H53" i="14"/>
  <c r="G49" i="14"/>
  <c r="G50" i="14"/>
  <c r="G51" i="14"/>
  <c r="P48" i="14"/>
  <c r="P47" i="14"/>
  <c r="P46" i="14"/>
  <c r="P45" i="14"/>
  <c r="P32" i="14"/>
  <c r="P31" i="14"/>
  <c r="P30" i="14"/>
  <c r="P29" i="14"/>
  <c r="O49" i="15"/>
  <c r="O50" i="15"/>
  <c r="O51" i="15"/>
  <c r="N49" i="15"/>
  <c r="N50" i="15"/>
  <c r="M49" i="15"/>
  <c r="M50" i="15"/>
  <c r="M51" i="15"/>
  <c r="M53" i="15"/>
  <c r="L49" i="15"/>
  <c r="L50" i="15"/>
  <c r="L51" i="15"/>
  <c r="L53" i="15"/>
  <c r="K49" i="15"/>
  <c r="K50" i="15"/>
  <c r="K51" i="15"/>
  <c r="K53" i="15"/>
  <c r="J49" i="15"/>
  <c r="J50" i="15"/>
  <c r="J51" i="15"/>
  <c r="I49" i="15"/>
  <c r="I50" i="15"/>
  <c r="I51" i="15"/>
  <c r="H49" i="15"/>
  <c r="H50" i="15"/>
  <c r="H51" i="15"/>
  <c r="G49" i="15"/>
  <c r="G50" i="15"/>
  <c r="G51" i="15"/>
  <c r="G53" i="15"/>
  <c r="P48" i="15"/>
  <c r="P47" i="15"/>
  <c r="P46" i="15"/>
  <c r="P45" i="15"/>
  <c r="P32" i="15"/>
  <c r="P31" i="15"/>
  <c r="P30" i="15"/>
  <c r="P29" i="15"/>
  <c r="N51" i="15"/>
  <c r="O49" i="1"/>
  <c r="O50" i="1"/>
  <c r="O51" i="1"/>
  <c r="K49" i="1"/>
  <c r="K50" i="1"/>
  <c r="H49" i="1"/>
  <c r="H50" i="1"/>
  <c r="H51" i="1"/>
  <c r="N49" i="1"/>
  <c r="N50" i="1"/>
  <c r="N51" i="1"/>
  <c r="M49" i="1"/>
  <c r="M50" i="1"/>
  <c r="M51" i="1"/>
  <c r="L49" i="1"/>
  <c r="L50" i="1"/>
  <c r="L51" i="1"/>
  <c r="J49" i="1"/>
  <c r="J50" i="1"/>
  <c r="J51" i="1"/>
  <c r="I49" i="1"/>
  <c r="I50" i="1"/>
  <c r="I51" i="1"/>
  <c r="G49" i="1"/>
  <c r="G50" i="1"/>
  <c r="G51" i="1"/>
  <c r="P32" i="1"/>
  <c r="P31" i="1"/>
  <c r="P30" i="1"/>
  <c r="P29" i="1"/>
  <c r="O49" i="4"/>
  <c r="O50" i="4"/>
  <c r="O51" i="4"/>
  <c r="N49" i="4"/>
  <c r="N50" i="4"/>
  <c r="N51" i="4"/>
  <c r="M49" i="4"/>
  <c r="M50" i="4"/>
  <c r="M51" i="4"/>
  <c r="M53" i="4"/>
  <c r="L49" i="4"/>
  <c r="L50" i="4"/>
  <c r="L51" i="4"/>
  <c r="L53" i="4"/>
  <c r="K49" i="4"/>
  <c r="K50" i="4"/>
  <c r="K51" i="4"/>
  <c r="K53" i="4"/>
  <c r="J49" i="4"/>
  <c r="J50" i="4"/>
  <c r="J51" i="4"/>
  <c r="J53" i="4"/>
  <c r="I49" i="4"/>
  <c r="I50" i="4"/>
  <c r="I51" i="4"/>
  <c r="H49" i="4"/>
  <c r="H50" i="4"/>
  <c r="H51" i="4"/>
  <c r="G49" i="4"/>
  <c r="G50" i="4"/>
  <c r="P45" i="1"/>
  <c r="P46" i="1"/>
  <c r="P47" i="1"/>
  <c r="P48" i="1"/>
  <c r="P48" i="4"/>
  <c r="P47" i="4"/>
  <c r="P46" i="4"/>
  <c r="P45" i="4"/>
  <c r="P32" i="4"/>
  <c r="P31" i="4"/>
  <c r="P30" i="4"/>
  <c r="P29" i="4"/>
  <c r="E20" i="19"/>
  <c r="E20" i="18"/>
  <c r="E20" i="17"/>
  <c r="E20" i="16"/>
  <c r="E20" i="14"/>
  <c r="E8" i="3"/>
  <c r="A1" i="19"/>
  <c r="D16" i="19"/>
  <c r="A1" i="18"/>
  <c r="D16" i="18" s="1"/>
  <c r="A1" i="17"/>
  <c r="D16" i="17" s="1"/>
  <c r="A1" i="16"/>
  <c r="D16" i="16" s="1"/>
  <c r="A1" i="14"/>
  <c r="D16" i="14" s="1"/>
  <c r="A1" i="15"/>
  <c r="D16" i="15" s="1"/>
  <c r="E20" i="3"/>
  <c r="E18" i="3"/>
  <c r="E16" i="3"/>
  <c r="E14" i="3"/>
  <c r="E12" i="3"/>
  <c r="A1" i="3"/>
  <c r="I24" i="3"/>
  <c r="P49" i="18"/>
  <c r="G53" i="1"/>
  <c r="G52" i="1"/>
  <c r="O52" i="14"/>
  <c r="I36" i="18"/>
  <c r="I37" i="18" s="1"/>
  <c r="H20" i="3"/>
  <c r="L36" i="19"/>
  <c r="L37" i="19" s="1"/>
  <c r="G52" i="18"/>
  <c r="N14" i="3"/>
  <c r="M36" i="4"/>
  <c r="J36" i="16"/>
  <c r="J37" i="16" s="1"/>
  <c r="H36" i="15"/>
  <c r="I52" i="1"/>
  <c r="I53" i="1"/>
  <c r="N52" i="1"/>
  <c r="N53" i="1"/>
  <c r="M52" i="15"/>
  <c r="H52" i="14"/>
  <c r="G52" i="16"/>
  <c r="L52" i="16"/>
  <c r="G36" i="17"/>
  <c r="G37" i="17" s="1"/>
  <c r="K36" i="17"/>
  <c r="K37" i="17" s="1"/>
  <c r="J36" i="18"/>
  <c r="J37" i="18" s="1"/>
  <c r="N36" i="18"/>
  <c r="N37" i="18" s="1"/>
  <c r="M20" i="3"/>
  <c r="M36" i="19"/>
  <c r="M37" i="19" s="1"/>
  <c r="L22" i="3"/>
  <c r="M36" i="20"/>
  <c r="M37" i="20" s="1"/>
  <c r="L24" i="3"/>
  <c r="I36" i="20"/>
  <c r="I37" i="20" s="1"/>
  <c r="H24" i="3"/>
  <c r="H52" i="21"/>
  <c r="M36" i="1"/>
  <c r="M52" i="18"/>
  <c r="K52" i="20"/>
  <c r="J36" i="1"/>
  <c r="I52" i="19"/>
  <c r="H52" i="19"/>
  <c r="O36" i="15"/>
  <c r="M14" i="3"/>
  <c r="L36" i="4"/>
  <c r="H52" i="17"/>
  <c r="H36" i="4"/>
  <c r="H37" i="4" s="1"/>
  <c r="L52" i="4"/>
  <c r="O53" i="1"/>
  <c r="O52" i="1"/>
  <c r="K52" i="16"/>
  <c r="H36" i="19"/>
  <c r="H37" i="19" s="1"/>
  <c r="G22" i="3"/>
  <c r="N36" i="20"/>
  <c r="N37" i="20" s="1"/>
  <c r="M24" i="3"/>
  <c r="I52" i="21"/>
  <c r="N36" i="1"/>
  <c r="M21" i="3"/>
  <c r="K36" i="21"/>
  <c r="K37" i="21"/>
  <c r="H25" i="3"/>
  <c r="K36" i="14"/>
  <c r="K37" i="14" s="1"/>
  <c r="J14" i="3"/>
  <c r="I52" i="17"/>
  <c r="J52" i="4"/>
  <c r="J52" i="1"/>
  <c r="J53" i="1"/>
  <c r="H53" i="1"/>
  <c r="H52" i="1"/>
  <c r="I52" i="14"/>
  <c r="M52" i="14"/>
  <c r="H52" i="16"/>
  <c r="M52" i="16"/>
  <c r="L36" i="17"/>
  <c r="L37" i="17" s="1"/>
  <c r="K18" i="3"/>
  <c r="J20" i="3"/>
  <c r="O36" i="18"/>
  <c r="O37" i="18" s="1"/>
  <c r="N20" i="3"/>
  <c r="M22" i="3"/>
  <c r="H36" i="20"/>
  <c r="H37" i="20" s="1"/>
  <c r="G24" i="3"/>
  <c r="O52" i="21"/>
  <c r="L36" i="1"/>
  <c r="G52" i="20"/>
  <c r="G36" i="21"/>
  <c r="G37" i="21" s="1"/>
  <c r="F26" i="3"/>
  <c r="O52" i="19"/>
  <c r="M25" i="3"/>
  <c r="M36" i="21"/>
  <c r="M37" i="21" s="1"/>
  <c r="L52" i="18"/>
  <c r="I25" i="3"/>
  <c r="I52" i="18"/>
  <c r="H52" i="18"/>
  <c r="F16" i="3"/>
  <c r="O52" i="17"/>
  <c r="O36" i="4"/>
  <c r="O37" i="4" s="1"/>
  <c r="N36" i="15"/>
  <c r="N37" i="15" s="1"/>
  <c r="M36" i="14"/>
  <c r="M37" i="14" s="1"/>
  <c r="L14" i="3"/>
  <c r="K16" i="3"/>
  <c r="J19" i="3"/>
  <c r="J36" i="15"/>
  <c r="J37" i="15" s="1"/>
  <c r="H36" i="16"/>
  <c r="H37" i="16" s="1"/>
  <c r="M53" i="1"/>
  <c r="M52" i="1"/>
  <c r="L52" i="15"/>
  <c r="K52" i="14"/>
  <c r="L20" i="3"/>
  <c r="H36" i="1"/>
  <c r="L52" i="20"/>
  <c r="J52" i="18"/>
  <c r="N36" i="16"/>
  <c r="N37" i="16" s="1"/>
  <c r="I36" i="4"/>
  <c r="K52" i="4"/>
  <c r="L53" i="1"/>
  <c r="L52" i="1"/>
  <c r="G52" i="15"/>
  <c r="K52" i="15"/>
  <c r="J52" i="14"/>
  <c r="N52" i="14"/>
  <c r="M36" i="17"/>
  <c r="M37" i="17" s="1"/>
  <c r="L18" i="3"/>
  <c r="H36" i="18"/>
  <c r="H37" i="18" s="1"/>
  <c r="G20" i="3"/>
  <c r="G36" i="19"/>
  <c r="G37" i="19" s="1"/>
  <c r="K36" i="19"/>
  <c r="K37" i="19" s="1"/>
  <c r="J22" i="3"/>
  <c r="N22" i="3"/>
  <c r="O36" i="20"/>
  <c r="O37" i="20" s="1"/>
  <c r="N24" i="3"/>
  <c r="J24" i="3"/>
  <c r="F24" i="3"/>
  <c r="N52" i="21"/>
  <c r="J52" i="21"/>
  <c r="O36" i="1"/>
  <c r="O52" i="18"/>
  <c r="N52" i="19"/>
  <c r="M52" i="20"/>
  <c r="L25" i="3"/>
  <c r="L36" i="21"/>
  <c r="L37" i="21" s="1"/>
  <c r="K52" i="18"/>
  <c r="J52" i="19"/>
  <c r="I23" i="3"/>
  <c r="I36" i="1"/>
  <c r="G36" i="14"/>
  <c r="G37" i="14" s="1"/>
  <c r="F14" i="3"/>
  <c r="O36" i="16"/>
  <c r="O37" i="16" s="1"/>
  <c r="N52" i="17"/>
  <c r="N36" i="4"/>
  <c r="N37" i="4" s="1"/>
  <c r="L36" i="14"/>
  <c r="L37" i="14" s="1"/>
  <c r="J52" i="17"/>
  <c r="H44" i="1"/>
  <c r="H28" i="4"/>
  <c r="H44" i="4" s="1"/>
  <c r="I28" i="1"/>
  <c r="J28" i="1" s="1"/>
  <c r="I28" i="4"/>
  <c r="I44" i="4"/>
  <c r="P33" i="4"/>
  <c r="P33" i="21"/>
  <c r="P33" i="1"/>
  <c r="P49" i="22"/>
  <c r="P34" i="21"/>
  <c r="P34" i="16"/>
  <c r="P50" i="16"/>
  <c r="P50" i="19"/>
  <c r="P50" i="18"/>
  <c r="J51" i="16"/>
  <c r="P50" i="14"/>
  <c r="P50" i="15"/>
  <c r="P32" i="22"/>
  <c r="P34" i="19"/>
  <c r="P34" i="18"/>
  <c r="I35" i="16"/>
  <c r="P34" i="14"/>
  <c r="P50" i="22"/>
  <c r="P31" i="22"/>
  <c r="P48" i="22"/>
  <c r="P51" i="21"/>
  <c r="P50" i="21"/>
  <c r="P49" i="21"/>
  <c r="P35" i="20"/>
  <c r="P34" i="20"/>
  <c r="P33" i="20"/>
  <c r="P50" i="20"/>
  <c r="P49" i="20"/>
  <c r="P51" i="19"/>
  <c r="P49" i="19"/>
  <c r="P33" i="19"/>
  <c r="P33" i="18"/>
  <c r="P35" i="18"/>
  <c r="G51" i="17"/>
  <c r="P50" i="17"/>
  <c r="P34" i="17"/>
  <c r="P49" i="17"/>
  <c r="P33" i="17"/>
  <c r="P33" i="16"/>
  <c r="P49" i="16"/>
  <c r="P49" i="14"/>
  <c r="P33" i="14"/>
  <c r="I35" i="15"/>
  <c r="P34" i="15"/>
  <c r="P49" i="15"/>
  <c r="P33" i="15"/>
  <c r="G52" i="22"/>
  <c r="P33" i="22"/>
  <c r="P35" i="21"/>
  <c r="P35" i="19"/>
  <c r="P49" i="4"/>
  <c r="K34" i="1"/>
  <c r="K35" i="1"/>
  <c r="G34" i="1"/>
  <c r="G35" i="1"/>
  <c r="P49" i="1"/>
  <c r="H36" i="22"/>
  <c r="H37" i="22" s="1"/>
  <c r="P35" i="22"/>
  <c r="O36" i="22"/>
  <c r="O37" i="22" s="1"/>
  <c r="I36" i="22"/>
  <c r="I37" i="22" s="1"/>
  <c r="J36" i="22"/>
  <c r="P51" i="20"/>
  <c r="P51" i="18"/>
  <c r="P35" i="17"/>
  <c r="P51" i="14"/>
  <c r="P35" i="14"/>
  <c r="P51" i="15"/>
  <c r="G51" i="4"/>
  <c r="G53" i="4"/>
  <c r="P34" i="4"/>
  <c r="G35" i="4"/>
  <c r="P50" i="4"/>
  <c r="M54" i="22"/>
  <c r="N36" i="22"/>
  <c r="N37" i="22" s="1"/>
  <c r="K53" i="22"/>
  <c r="K54" i="22"/>
  <c r="P50" i="1"/>
  <c r="K51" i="1"/>
  <c r="M23" i="3"/>
  <c r="H21" i="3"/>
  <c r="N19" i="3"/>
  <c r="F23" i="3"/>
  <c r="F25" i="3"/>
  <c r="L37" i="4"/>
  <c r="O37" i="15"/>
  <c r="M37" i="4"/>
  <c r="F21" i="3"/>
  <c r="G23" i="3"/>
  <c r="J25" i="3"/>
  <c r="N25" i="3"/>
  <c r="L27" i="3"/>
  <c r="J23" i="3"/>
  <c r="N23" i="3"/>
  <c r="K24" i="3"/>
  <c r="K25" i="3"/>
  <c r="H23" i="3"/>
  <c r="I20" i="3"/>
  <c r="H37" i="15"/>
  <c r="G25" i="3"/>
  <c r="K22" i="3"/>
  <c r="K23" i="3"/>
  <c r="I37" i="4"/>
  <c r="K21" i="3"/>
  <c r="L21" i="3"/>
  <c r="L23" i="3"/>
  <c r="N15" i="3"/>
  <c r="O37" i="1"/>
  <c r="N8" i="3"/>
  <c r="N9" i="3"/>
  <c r="J37" i="1"/>
  <c r="I8" i="3"/>
  <c r="I9" i="3"/>
  <c r="I37" i="1"/>
  <c r="H8" i="3"/>
  <c r="H9" i="3"/>
  <c r="M37" i="1"/>
  <c r="L8" i="3"/>
  <c r="L9" i="3"/>
  <c r="H37" i="1"/>
  <c r="G8" i="3"/>
  <c r="G9" i="3"/>
  <c r="N37" i="1"/>
  <c r="M8" i="3"/>
  <c r="M9" i="3"/>
  <c r="L37" i="1"/>
  <c r="K8" i="3"/>
  <c r="K9" i="3"/>
  <c r="P51" i="4"/>
  <c r="G52" i="4"/>
  <c r="K36" i="1"/>
  <c r="G36" i="1"/>
  <c r="G52" i="17"/>
  <c r="K53" i="1"/>
  <c r="K52" i="1"/>
  <c r="I36" i="16"/>
  <c r="I37" i="16" s="1"/>
  <c r="I36" i="15"/>
  <c r="I44" i="1"/>
  <c r="G28" i="3"/>
  <c r="G29" i="3"/>
  <c r="J28" i="3"/>
  <c r="J29" i="3"/>
  <c r="H28" i="3"/>
  <c r="H29" i="3"/>
  <c r="K28" i="3"/>
  <c r="K29" i="3"/>
  <c r="F28" i="3"/>
  <c r="F29" i="3"/>
  <c r="N28" i="3"/>
  <c r="N29" i="3"/>
  <c r="M28" i="3"/>
  <c r="M29" i="3"/>
  <c r="J37" i="22"/>
  <c r="I28" i="3"/>
  <c r="I29" i="3"/>
  <c r="L28" i="3"/>
  <c r="L29" i="3"/>
  <c r="P51" i="16"/>
  <c r="P35" i="16"/>
  <c r="P35" i="15"/>
  <c r="P52" i="22"/>
  <c r="G54" i="22"/>
  <c r="P51" i="17"/>
  <c r="G53" i="22"/>
  <c r="M53" i="22"/>
  <c r="P34" i="1"/>
  <c r="P35" i="4"/>
  <c r="L53" i="22"/>
  <c r="L54" i="22"/>
  <c r="P51" i="1"/>
  <c r="P35" i="1"/>
  <c r="I37" i="15"/>
  <c r="O12" i="3"/>
  <c r="O17" i="3"/>
  <c r="G37" i="1"/>
  <c r="F8" i="3"/>
  <c r="F9" i="3"/>
  <c r="K37" i="1"/>
  <c r="J8" i="3"/>
  <c r="J9" i="3"/>
  <c r="O28" i="3"/>
  <c r="O14" i="3"/>
  <c r="O15" i="3"/>
  <c r="O25" i="3"/>
  <c r="O23" i="3"/>
  <c r="O20" i="3"/>
  <c r="O16" i="3"/>
  <c r="O27" i="3"/>
  <c r="O24" i="3"/>
  <c r="O22" i="3"/>
  <c r="O26" i="3"/>
  <c r="O29" i="3"/>
  <c r="O21" i="3"/>
  <c r="O19" i="3"/>
  <c r="O18" i="3"/>
  <c r="P53" i="1"/>
  <c r="P36" i="1"/>
  <c r="O13" i="3"/>
  <c r="P52" i="1"/>
  <c r="P37" i="1"/>
  <c r="I28" i="21" l="1"/>
  <c r="H44" i="21"/>
  <c r="J26" i="22"/>
  <c r="I43" i="22"/>
  <c r="I28" i="14"/>
  <c r="H44" i="14"/>
  <c r="J28" i="19"/>
  <c r="I44" i="19"/>
  <c r="J44" i="1"/>
  <c r="J28" i="4"/>
  <c r="J44" i="4" s="1"/>
  <c r="K28" i="1"/>
  <c r="J28" i="16"/>
  <c r="I44" i="16"/>
  <c r="J28" i="20"/>
  <c r="I44" i="20"/>
  <c r="I28" i="18"/>
  <c r="H44" i="18"/>
  <c r="I28" i="15"/>
  <c r="H44" i="15"/>
  <c r="J28" i="17"/>
  <c r="I44" i="17"/>
  <c r="H44" i="16"/>
  <c r="G44" i="18"/>
  <c r="H43" i="22"/>
  <c r="G27" i="3"/>
  <c r="H27" i="3"/>
  <c r="L26" i="3"/>
  <c r="N26" i="3"/>
  <c r="G26" i="3"/>
  <c r="I27" i="3"/>
  <c r="I26" i="3"/>
  <c r="M26" i="3"/>
  <c r="F27" i="3"/>
  <c r="K27" i="3"/>
  <c r="J27" i="3"/>
  <c r="J26" i="3"/>
  <c r="K26" i="3"/>
  <c r="H26" i="3"/>
  <c r="M27" i="3"/>
  <c r="I22" i="3"/>
  <c r="H22" i="3"/>
  <c r="G21" i="3"/>
  <c r="I21" i="3"/>
  <c r="J21" i="3"/>
  <c r="N21" i="3"/>
  <c r="K20" i="3"/>
  <c r="F19" i="3"/>
  <c r="H19" i="3"/>
  <c r="K19" i="3"/>
  <c r="L19" i="3"/>
  <c r="M19" i="3"/>
  <c r="G18" i="3"/>
  <c r="N18" i="3"/>
  <c r="G19" i="3"/>
  <c r="G31" i="3" s="1"/>
  <c r="H18" i="3"/>
  <c r="M18" i="3"/>
  <c r="J18" i="3"/>
  <c r="F18" i="3"/>
  <c r="I19" i="3"/>
  <c r="I16" i="3"/>
  <c r="F17" i="3"/>
  <c r="L16" i="3"/>
  <c r="N17" i="3"/>
  <c r="M17" i="3"/>
  <c r="N16" i="3"/>
  <c r="G16" i="3"/>
  <c r="G17" i="3"/>
  <c r="J16" i="3"/>
  <c r="K17" i="3"/>
  <c r="L17" i="3"/>
  <c r="I17" i="3"/>
  <c r="M16" i="3"/>
  <c r="H17" i="3"/>
  <c r="H16" i="3"/>
  <c r="G15" i="3"/>
  <c r="J15" i="3"/>
  <c r="I15" i="3"/>
  <c r="G14" i="3"/>
  <c r="K15" i="3"/>
  <c r="F15" i="3"/>
  <c r="M15" i="3"/>
  <c r="I14" i="3"/>
  <c r="H15" i="3"/>
  <c r="H14" i="3"/>
  <c r="L15" i="3"/>
  <c r="J13" i="3"/>
  <c r="K12" i="3"/>
  <c r="N12" i="3"/>
  <c r="G13" i="3"/>
  <c r="L13" i="3"/>
  <c r="M12" i="3"/>
  <c r="G12" i="3"/>
  <c r="I13" i="3"/>
  <c r="F12" i="3"/>
  <c r="L12" i="3"/>
  <c r="H12" i="3"/>
  <c r="I12" i="3"/>
  <c r="M13" i="3"/>
  <c r="J12" i="3"/>
  <c r="F13" i="3"/>
  <c r="H13" i="3"/>
  <c r="N13" i="3"/>
  <c r="J11" i="3"/>
  <c r="L11" i="3"/>
  <c r="H11" i="3"/>
  <c r="O11" i="3" s="1"/>
  <c r="L10" i="3"/>
  <c r="K10" i="3"/>
  <c r="N11" i="3"/>
  <c r="I11" i="3"/>
  <c r="H10" i="3"/>
  <c r="N10" i="3"/>
  <c r="I10" i="3"/>
  <c r="K11" i="3"/>
  <c r="M11" i="3"/>
  <c r="G11" i="3"/>
  <c r="J10" i="3"/>
  <c r="F10" i="3"/>
  <c r="F11" i="3"/>
  <c r="M10" i="3"/>
  <c r="O53" i="4"/>
  <c r="N52" i="20"/>
  <c r="I53" i="4"/>
  <c r="K53" i="21"/>
  <c r="K53" i="17"/>
  <c r="P53" i="17" s="1"/>
  <c r="N53" i="22"/>
  <c r="N52" i="16"/>
  <c r="H53" i="22"/>
  <c r="K52" i="19"/>
  <c r="N52" i="15"/>
  <c r="H52" i="20"/>
  <c r="L53" i="19"/>
  <c r="H53" i="15"/>
  <c r="O53" i="20"/>
  <c r="O9" i="3"/>
  <c r="P37" i="19"/>
  <c r="O52" i="15"/>
  <c r="M52" i="21"/>
  <c r="L53" i="14"/>
  <c r="E40" i="17"/>
  <c r="E40" i="21"/>
  <c r="E40" i="20"/>
  <c r="P53" i="20"/>
  <c r="P52" i="18"/>
  <c r="I52" i="15"/>
  <c r="O53" i="22"/>
  <c r="O8" i="3"/>
  <c r="P36" i="19"/>
  <c r="I52" i="20"/>
  <c r="L52" i="21"/>
  <c r="P53" i="14"/>
  <c r="E56" i="14"/>
  <c r="I53" i="22"/>
  <c r="J31" i="3"/>
  <c r="O52" i="16"/>
  <c r="H52" i="4"/>
  <c r="M53" i="19"/>
  <c r="P53" i="19" s="1"/>
  <c r="E56" i="20"/>
  <c r="E56" i="15"/>
  <c r="P36" i="21"/>
  <c r="I37" i="21"/>
  <c r="P37" i="21" s="1"/>
  <c r="P53" i="18"/>
  <c r="P36" i="4"/>
  <c r="G37" i="4"/>
  <c r="P37" i="4" s="1"/>
  <c r="G37" i="15"/>
  <c r="P37" i="15" s="1"/>
  <c r="P36" i="15"/>
  <c r="J37" i="14"/>
  <c r="P37" i="14" s="1"/>
  <c r="P36" i="14"/>
  <c r="G37" i="16"/>
  <c r="P37" i="16" s="1"/>
  <c r="P36" i="16"/>
  <c r="G37" i="18"/>
  <c r="P37" i="18" s="1"/>
  <c r="P36" i="18"/>
  <c r="P36" i="20"/>
  <c r="G37" i="20"/>
  <c r="P37" i="20" s="1"/>
  <c r="P36" i="22"/>
  <c r="G37" i="22"/>
  <c r="P37" i="22" s="1"/>
  <c r="P53" i="21"/>
  <c r="P53" i="4"/>
  <c r="O37" i="17"/>
  <c r="P37" i="17" s="1"/>
  <c r="P36" i="17"/>
  <c r="P53" i="15"/>
  <c r="G52" i="19"/>
  <c r="J52" i="20"/>
  <c r="L52" i="17"/>
  <c r="I53" i="16"/>
  <c r="P53" i="16" s="1"/>
  <c r="J52" i="15"/>
  <c r="N52" i="4"/>
  <c r="M52" i="17"/>
  <c r="P52" i="17" s="1"/>
  <c r="G52" i="14"/>
  <c r="P52" i="14" s="1"/>
  <c r="J54" i="22"/>
  <c r="P54" i="22" s="1"/>
  <c r="G52" i="21"/>
  <c r="P52" i="21" s="1"/>
  <c r="J52" i="16"/>
  <c r="K44" i="1" l="1"/>
  <c r="K28" i="4"/>
  <c r="K44" i="4" s="1"/>
  <c r="L28" i="1"/>
  <c r="I44" i="14"/>
  <c r="J28" i="14"/>
  <c r="K26" i="22"/>
  <c r="J43" i="22"/>
  <c r="J44" i="17"/>
  <c r="K28" i="17"/>
  <c r="J44" i="20"/>
  <c r="K28" i="20"/>
  <c r="K28" i="19"/>
  <c r="J44" i="19"/>
  <c r="J28" i="21"/>
  <c r="I44" i="21"/>
  <c r="J28" i="15"/>
  <c r="I44" i="15"/>
  <c r="K28" i="16"/>
  <c r="J44" i="16"/>
  <c r="J28" i="18"/>
  <c r="I44" i="18"/>
  <c r="K30" i="3"/>
  <c r="N31" i="3"/>
  <c r="M31" i="3"/>
  <c r="G30" i="3"/>
  <c r="L30" i="3"/>
  <c r="K31" i="3"/>
  <c r="I31" i="3"/>
  <c r="F31" i="3"/>
  <c r="H30" i="3"/>
  <c r="I30" i="3"/>
  <c r="M30" i="3"/>
  <c r="N30" i="3"/>
  <c r="L31" i="3"/>
  <c r="F30" i="3"/>
  <c r="J30" i="3"/>
  <c r="H31" i="3"/>
  <c r="O10" i="3"/>
  <c r="P52" i="20"/>
  <c r="P52" i="19"/>
  <c r="P52" i="4"/>
  <c r="P53" i="22"/>
  <c r="P52" i="16"/>
  <c r="P52" i="15"/>
  <c r="L28" i="20" l="1"/>
  <c r="K44" i="20"/>
  <c r="J44" i="14"/>
  <c r="K28" i="14"/>
  <c r="J44" i="15"/>
  <c r="K28" i="15"/>
  <c r="K44" i="17"/>
  <c r="L28" i="17"/>
  <c r="M28" i="1"/>
  <c r="L28" i="4"/>
  <c r="L44" i="4" s="1"/>
  <c r="L44" i="1"/>
  <c r="J44" i="18"/>
  <c r="K28" i="18"/>
  <c r="J44" i="21"/>
  <c r="K28" i="21"/>
  <c r="L28" i="16"/>
  <c r="K44" i="16"/>
  <c r="L28" i="19"/>
  <c r="K44" i="19"/>
  <c r="K43" i="22"/>
  <c r="L26" i="22"/>
  <c r="O30" i="3"/>
  <c r="O31" i="3"/>
  <c r="L44" i="16" l="1"/>
  <c r="M28" i="16"/>
  <c r="L28" i="14"/>
  <c r="K44" i="14"/>
  <c r="M26" i="22"/>
  <c r="L43" i="22"/>
  <c r="L28" i="21"/>
  <c r="K44" i="21"/>
  <c r="M44" i="1"/>
  <c r="M28" i="4"/>
  <c r="M44" i="4" s="1"/>
  <c r="N28" i="1"/>
  <c r="L44" i="17"/>
  <c r="M28" i="17"/>
  <c r="L28" i="18"/>
  <c r="K44" i="18"/>
  <c r="L44" i="20"/>
  <c r="M28" i="20"/>
  <c r="L44" i="19"/>
  <c r="M28" i="19"/>
  <c r="K44" i="15"/>
  <c r="L28" i="15"/>
  <c r="N28" i="20" l="1"/>
  <c r="M44" i="20"/>
  <c r="M43" i="22"/>
  <c r="N26" i="22"/>
  <c r="L44" i="15"/>
  <c r="M28" i="15"/>
  <c r="L44" i="14"/>
  <c r="M28" i="14"/>
  <c r="M28" i="18"/>
  <c r="L44" i="18"/>
  <c r="M44" i="16"/>
  <c r="N28" i="16"/>
  <c r="M44" i="19"/>
  <c r="N28" i="19"/>
  <c r="N28" i="17"/>
  <c r="M44" i="17"/>
  <c r="L44" i="21"/>
  <c r="M28" i="21"/>
  <c r="N44" i="1"/>
  <c r="N28" i="4"/>
  <c r="N44" i="4" s="1"/>
  <c r="O28" i="1"/>
  <c r="N43" i="22" l="1"/>
  <c r="O26" i="22"/>
  <c r="O43" i="22" s="1"/>
  <c r="O44" i="1"/>
  <c r="O28" i="4"/>
  <c r="O44" i="4" s="1"/>
  <c r="O28" i="17"/>
  <c r="O44" i="17" s="1"/>
  <c r="N44" i="17"/>
  <c r="N28" i="18"/>
  <c r="M44" i="18"/>
  <c r="N44" i="19"/>
  <c r="O28" i="19"/>
  <c r="O44" i="19" s="1"/>
  <c r="M44" i="14"/>
  <c r="N28" i="14"/>
  <c r="O28" i="20"/>
  <c r="O44" i="20" s="1"/>
  <c r="N44" i="20"/>
  <c r="N28" i="21"/>
  <c r="M44" i="21"/>
  <c r="N44" i="16"/>
  <c r="O28" i="16"/>
  <c r="O44" i="16" s="1"/>
  <c r="M44" i="15"/>
  <c r="N28" i="15"/>
  <c r="O28" i="21" l="1"/>
  <c r="O44" i="21" s="1"/>
  <c r="N44" i="21"/>
  <c r="N44" i="15"/>
  <c r="O28" i="15"/>
  <c r="O44" i="15" s="1"/>
  <c r="O28" i="18"/>
  <c r="O44" i="18" s="1"/>
  <c r="N44" i="18"/>
  <c r="O28" i="14"/>
  <c r="O44" i="14" s="1"/>
  <c r="N44" i="14"/>
</calcChain>
</file>

<file path=xl/sharedStrings.xml><?xml version="1.0" encoding="utf-8"?>
<sst xmlns="http://schemas.openxmlformats.org/spreadsheetml/2006/main" count="606" uniqueCount="86">
  <si>
    <t>消費税率</t>
    <rPh sb="0" eb="3">
      <t>ショウヒゼイ</t>
    </rPh>
    <rPh sb="3" eb="4">
      <t>リツ</t>
    </rPh>
    <phoneticPr fontId="2"/>
  </si>
  <si>
    <t>Ⅰ　物品費</t>
    <rPh sb="2" eb="4">
      <t>ブッピン</t>
    </rPh>
    <rPh sb="4" eb="5">
      <t>ヒ</t>
    </rPh>
    <phoneticPr fontId="2"/>
  </si>
  <si>
    <t>Ⅱ　人件費・謝金</t>
    <rPh sb="2" eb="5">
      <t>ジンケンヒ</t>
    </rPh>
    <rPh sb="6" eb="8">
      <t>シャキン</t>
    </rPh>
    <phoneticPr fontId="2"/>
  </si>
  <si>
    <t>Ⅲ　旅費</t>
    <rPh sb="2" eb="4">
      <t>リョヒ</t>
    </rPh>
    <phoneticPr fontId="2"/>
  </si>
  <si>
    <t>Ⅳ　その他</t>
    <rPh sb="4" eb="5">
      <t>タ</t>
    </rPh>
    <phoneticPr fontId="2"/>
  </si>
  <si>
    <t>Ⅴ　一般管理費</t>
    <rPh sb="2" eb="4">
      <t>イッパン</t>
    </rPh>
    <rPh sb="4" eb="7">
      <t>カンリヒ</t>
    </rPh>
    <phoneticPr fontId="2"/>
  </si>
  <si>
    <t>一般管理費率</t>
    <rPh sb="5" eb="6">
      <t>リツ</t>
    </rPh>
    <phoneticPr fontId="2"/>
  </si>
  <si>
    <t>管理番号：</t>
    <rPh sb="0" eb="2">
      <t>カンリ</t>
    </rPh>
    <rPh sb="2" eb="4">
      <t>バンゴウ</t>
    </rPh>
    <phoneticPr fontId="2"/>
  </si>
  <si>
    <r>
      <t>　　　　　小計</t>
    </r>
    <r>
      <rPr>
        <sz val="9"/>
        <rFont val="ＭＳ 明朝"/>
        <family val="1"/>
        <charset val="128"/>
      </rPr>
      <t>（Ⅰ+Ⅱ+Ⅲ+Ⅳ）</t>
    </r>
    <rPh sb="5" eb="7">
      <t>ショウケイ</t>
    </rPh>
    <phoneticPr fontId="2"/>
  </si>
  <si>
    <t>（うち消費税額および地方消費税額）</t>
    <rPh sb="3" eb="6">
      <t>ショウヒゼイ</t>
    </rPh>
    <rPh sb="6" eb="7">
      <t>ガク</t>
    </rPh>
    <rPh sb="10" eb="12">
      <t>チホウ</t>
    </rPh>
    <rPh sb="12" eb="14">
      <t>ショウヒ</t>
    </rPh>
    <rPh sb="14" eb="16">
      <t>ゼイガク</t>
    </rPh>
    <phoneticPr fontId="2"/>
  </si>
  <si>
    <r>
      <t>　　　　　小計</t>
    </r>
    <r>
      <rPr>
        <sz val="9"/>
        <rFont val="ＭＳ 明朝"/>
        <family val="1"/>
        <charset val="128"/>
      </rPr>
      <t>（Ⅰ+Ⅱ+Ⅲ+Ⅳ+Ⅴ）</t>
    </r>
    <rPh sb="5" eb="7">
      <t>ショウケイ</t>
    </rPh>
    <phoneticPr fontId="2"/>
  </si>
  <si>
    <t>Ⅵ　再委託費</t>
    <rPh sb="2" eb="5">
      <t>サイイタク</t>
    </rPh>
    <rPh sb="5" eb="6">
      <t>ヒ</t>
    </rPh>
    <phoneticPr fontId="2"/>
  </si>
  <si>
    <r>
      <t>　　　　　総経費</t>
    </r>
    <r>
      <rPr>
        <sz val="9"/>
        <rFont val="ＭＳ 明朝"/>
        <family val="1"/>
        <charset val="128"/>
      </rPr>
      <t>(Ⅰ+Ⅱ+Ⅲ+Ⅳ+Ⅴ＋Ⅵ)</t>
    </r>
    <rPh sb="5" eb="8">
      <t>ソウケイヒ</t>
    </rPh>
    <phoneticPr fontId="2"/>
  </si>
  <si>
    <t>府省共通費目</t>
    <rPh sb="0" eb="1">
      <t>フ</t>
    </rPh>
    <rPh sb="1" eb="2">
      <t>ショウ</t>
    </rPh>
    <rPh sb="2" eb="4">
      <t>キョウツウ</t>
    </rPh>
    <rPh sb="4" eb="6">
      <t>ヒモク</t>
    </rPh>
    <phoneticPr fontId="2"/>
  </si>
  <si>
    <t>総　額</t>
    <rPh sb="0" eb="1">
      <t>ソウ</t>
    </rPh>
    <rPh sb="2" eb="3">
      <t>ガク</t>
    </rPh>
    <phoneticPr fontId="2"/>
  </si>
  <si>
    <t>総額</t>
    <rPh sb="0" eb="2">
      <t>ソウガク</t>
    </rPh>
    <phoneticPr fontId="2"/>
  </si>
  <si>
    <t>　</t>
    <phoneticPr fontId="2"/>
  </si>
  <si>
    <t>副題：</t>
    <rPh sb="0" eb="2">
      <t>フクダイ</t>
    </rPh>
    <phoneticPr fontId="2"/>
  </si>
  <si>
    <t>(単位：円）</t>
    <rPh sb="1" eb="3">
      <t>タンイ</t>
    </rPh>
    <rPh sb="4" eb="5">
      <t>エン</t>
    </rPh>
    <phoneticPr fontId="2"/>
  </si>
  <si>
    <t>　　・文字入力が不要なセルは空欄にしておいてください。</t>
    <rPh sb="3" eb="5">
      <t>モジ</t>
    </rPh>
    <rPh sb="5" eb="7">
      <t>ニュウリョク</t>
    </rPh>
    <rPh sb="8" eb="10">
      <t>フヨウ</t>
    </rPh>
    <rPh sb="14" eb="16">
      <t>クウラン</t>
    </rPh>
    <phoneticPr fontId="2"/>
  </si>
  <si>
    <t>費目</t>
    <rPh sb="0" eb="2">
      <t>ヒモク</t>
    </rPh>
    <phoneticPr fontId="2"/>
  </si>
  <si>
    <t>消費税（外税額）</t>
    <rPh sb="0" eb="3">
      <t>ショウヒゼイ</t>
    </rPh>
    <rPh sb="4" eb="6">
      <t>ソトゼイ</t>
    </rPh>
    <rPh sb="6" eb="7">
      <t>ガク</t>
    </rPh>
    <phoneticPr fontId="2"/>
  </si>
  <si>
    <t>消費税（内税額）＋消費税相当額</t>
    <rPh sb="0" eb="3">
      <t>ショウヒゼイ</t>
    </rPh>
    <rPh sb="4" eb="6">
      <t>ウチゼイ</t>
    </rPh>
    <rPh sb="6" eb="7">
      <t>ガク</t>
    </rPh>
    <rPh sb="9" eb="12">
      <t>ショウヒゼイ</t>
    </rPh>
    <rPh sb="12" eb="14">
      <t>ソウトウ</t>
    </rPh>
    <rPh sb="14" eb="15">
      <t>ガク</t>
    </rPh>
    <phoneticPr fontId="2"/>
  </si>
  <si>
    <t>管理番号</t>
    <rPh sb="0" eb="2">
      <t>カンリ</t>
    </rPh>
    <rPh sb="2" eb="4">
      <t>バンゴウ</t>
    </rPh>
    <phoneticPr fontId="2"/>
  </si>
  <si>
    <t>研究者区分</t>
    <rPh sb="0" eb="2">
      <t>ケンキュウ</t>
    </rPh>
    <rPh sb="2" eb="3">
      <t>シャ</t>
    </rPh>
    <rPh sb="3" eb="5">
      <t>クブン</t>
    </rPh>
    <phoneticPr fontId="2"/>
  </si>
  <si>
    <t>代表研究者</t>
    <rPh sb="0" eb="2">
      <t>ダイヒョウ</t>
    </rPh>
    <rPh sb="2" eb="4">
      <t>ケンキュウ</t>
    </rPh>
    <rPh sb="4" eb="5">
      <t>シャ</t>
    </rPh>
    <phoneticPr fontId="2"/>
  </si>
  <si>
    <t>［記入要領］</t>
    <rPh sb="2" eb="3">
      <t>ニュウ</t>
    </rPh>
    <rPh sb="3" eb="5">
      <t>ヨウリョウ</t>
    </rPh>
    <phoneticPr fontId="5"/>
  </si>
  <si>
    <t/>
  </si>
  <si>
    <t>①</t>
    <phoneticPr fontId="2"/>
  </si>
  <si>
    <t>②</t>
    <phoneticPr fontId="2"/>
  </si>
  <si>
    <t>④</t>
    <phoneticPr fontId="2"/>
  </si>
  <si>
    <t>消費税率</t>
    <phoneticPr fontId="2"/>
  </si>
  <si>
    <t>経費総額</t>
    <rPh sb="0" eb="2">
      <t>ケイヒ</t>
    </rPh>
    <rPh sb="2" eb="4">
      <t>ソウガク</t>
    </rPh>
    <phoneticPr fontId="2"/>
  </si>
  <si>
    <t>（単位：円）</t>
    <rPh sb="1" eb="3">
      <t>タンイ</t>
    </rPh>
    <rPh sb="4" eb="5">
      <t>エン</t>
    </rPh>
    <phoneticPr fontId="2"/>
  </si>
  <si>
    <t>費目</t>
    <rPh sb="0" eb="2">
      <t>ヒモク</t>
    </rPh>
    <phoneticPr fontId="2"/>
  </si>
  <si>
    <t>副題：</t>
    <rPh sb="0" eb="2">
      <t>フクダイ</t>
    </rPh>
    <phoneticPr fontId="2"/>
  </si>
  <si>
    <t>大　　　項　　　目</t>
    <rPh sb="0" eb="1">
      <t>ダイ</t>
    </rPh>
    <phoneticPr fontId="2"/>
  </si>
  <si>
    <t>代表研究者：</t>
    <rPh sb="0" eb="2">
      <t>ダイヒョウ</t>
    </rPh>
    <rPh sb="2" eb="4">
      <t>ケンキュウ</t>
    </rPh>
    <rPh sb="4" eb="5">
      <t>シャ</t>
    </rPh>
    <phoneticPr fontId="2"/>
  </si>
  <si>
    <t>研究分担者：</t>
    <rPh sb="0" eb="2">
      <t>ケンキュウ</t>
    </rPh>
    <rPh sb="2" eb="4">
      <t>ブンタン</t>
    </rPh>
    <rPh sb="4" eb="5">
      <t>シャ</t>
    </rPh>
    <phoneticPr fontId="2"/>
  </si>
  <si>
    <t>　　・費用欄には研究期間（変更契約年度含む）の各年度の計画額を記入してください。</t>
    <rPh sb="3" eb="5">
      <t>ヒヨウ</t>
    </rPh>
    <rPh sb="5" eb="6">
      <t>ラン</t>
    </rPh>
    <rPh sb="8" eb="10">
      <t>ケンキュウ</t>
    </rPh>
    <rPh sb="10" eb="12">
      <t>キカン</t>
    </rPh>
    <rPh sb="13" eb="15">
      <t>ヘンコウ</t>
    </rPh>
    <rPh sb="15" eb="17">
      <t>ケイヤク</t>
    </rPh>
    <rPh sb="17" eb="19">
      <t>ネンド</t>
    </rPh>
    <rPh sb="19" eb="20">
      <t>フク</t>
    </rPh>
    <rPh sb="23" eb="26">
      <t>カクネンド</t>
    </rPh>
    <rPh sb="27" eb="29">
      <t>ケイカク</t>
    </rPh>
    <rPh sb="29" eb="30">
      <t>ガク</t>
    </rPh>
    <rPh sb="31" eb="33">
      <t>キニュウ</t>
    </rPh>
    <phoneticPr fontId="2"/>
  </si>
  <si>
    <t>２．過去年度の費用欄</t>
    <rPh sb="2" eb="4">
      <t>カコ</t>
    </rPh>
    <rPh sb="4" eb="6">
      <t>ネンド</t>
    </rPh>
    <rPh sb="7" eb="9">
      <t>ヒヨウ</t>
    </rPh>
    <rPh sb="9" eb="10">
      <t>ラン</t>
    </rPh>
    <phoneticPr fontId="2"/>
  </si>
  <si>
    <t>３．その他</t>
    <rPh sb="4" eb="5">
      <t>タ</t>
    </rPh>
    <phoneticPr fontId="2"/>
  </si>
  <si>
    <t>　　・費用欄の金額は０円を含め整数で記入してください。計算式および小数を含む金額を記入しないでください。</t>
    <rPh sb="3" eb="5">
      <t>ヒヨウ</t>
    </rPh>
    <rPh sb="5" eb="6">
      <t>ラン</t>
    </rPh>
    <rPh sb="11" eb="12">
      <t>エン</t>
    </rPh>
    <rPh sb="13" eb="14">
      <t>フク</t>
    </rPh>
    <rPh sb="18" eb="20">
      <t>キニュウ</t>
    </rPh>
    <rPh sb="36" eb="37">
      <t>フク</t>
    </rPh>
    <rPh sb="38" eb="40">
      <t>キンガク</t>
    </rPh>
    <phoneticPr fontId="2"/>
  </si>
  <si>
    <t>　　・一般管理費率は小数点第１位までの数値（一般管理費率計算書で提示した率）を記入してください。</t>
    <rPh sb="15" eb="16">
      <t>イ</t>
    </rPh>
    <rPh sb="19" eb="21">
      <t>スウチ</t>
    </rPh>
    <rPh sb="22" eb="24">
      <t>イッパン</t>
    </rPh>
    <rPh sb="24" eb="27">
      <t>カンリヒ</t>
    </rPh>
    <rPh sb="27" eb="28">
      <t>リツ</t>
    </rPh>
    <rPh sb="28" eb="31">
      <t>ケイサンショ</t>
    </rPh>
    <rPh sb="32" eb="34">
      <t>テイジ</t>
    </rPh>
    <rPh sb="36" eb="37">
      <t>リツ</t>
    </rPh>
    <rPh sb="39" eb="41">
      <t>キニュウ</t>
    </rPh>
    <phoneticPr fontId="5"/>
  </si>
  <si>
    <t>③</t>
    <phoneticPr fontId="2"/>
  </si>
  <si>
    <t>⑦</t>
    <phoneticPr fontId="2"/>
  </si>
  <si>
    <t>①</t>
    <phoneticPr fontId="2"/>
  </si>
  <si>
    <t>　　・水色地のセルのみ必要事項を記入してください。</t>
    <rPh sb="3" eb="5">
      <t>ミズイロ</t>
    </rPh>
    <rPh sb="5" eb="6">
      <t>チ</t>
    </rPh>
    <rPh sb="11" eb="13">
      <t>ヒツヨウ</t>
    </rPh>
    <rPh sb="13" eb="15">
      <t>ジコウ</t>
    </rPh>
    <rPh sb="16" eb="18">
      <t>キニュウ</t>
    </rPh>
    <phoneticPr fontId="2"/>
  </si>
  <si>
    <t>⑧</t>
    <phoneticPr fontId="2"/>
  </si>
  <si>
    <t>１　税抜用</t>
    <rPh sb="2" eb="4">
      <t>ゼイヌキ</t>
    </rPh>
    <rPh sb="4" eb="5">
      <t>ヨウ</t>
    </rPh>
    <phoneticPr fontId="2"/>
  </si>
  <si>
    <t>２　税込用</t>
    <rPh sb="2" eb="4">
      <t>ゼイコミ</t>
    </rPh>
    <rPh sb="4" eb="5">
      <t>ヨウ</t>
    </rPh>
    <phoneticPr fontId="2"/>
  </si>
  <si>
    <t>１．水色地/黄色地のセル</t>
    <rPh sb="2" eb="4">
      <t>ミズイロ</t>
    </rPh>
    <rPh sb="4" eb="5">
      <t>ジ</t>
    </rPh>
    <rPh sb="6" eb="8">
      <t>キイロ</t>
    </rPh>
    <rPh sb="8" eb="9">
      <t>チ</t>
    </rPh>
    <phoneticPr fontId="5"/>
  </si>
  <si>
    <t>　　・過去年度の費用欄には最新の「実施計画書別紙１」に記載されている計画額を記入してください。</t>
    <rPh sb="3" eb="5">
      <t>カコ</t>
    </rPh>
    <rPh sb="5" eb="7">
      <t>ネンド</t>
    </rPh>
    <rPh sb="8" eb="10">
      <t>ヒヨウ</t>
    </rPh>
    <rPh sb="10" eb="11">
      <t>ラン</t>
    </rPh>
    <rPh sb="13" eb="15">
      <t>サイシン</t>
    </rPh>
    <rPh sb="17" eb="19">
      <t>ジッシ</t>
    </rPh>
    <rPh sb="19" eb="22">
      <t>ケイカクショ</t>
    </rPh>
    <rPh sb="22" eb="24">
      <t>ベッシ</t>
    </rPh>
    <rPh sb="27" eb="29">
      <t>キサイ</t>
    </rPh>
    <rPh sb="34" eb="37">
      <t>ケイカクガク</t>
    </rPh>
    <rPh sb="38" eb="40">
      <t>キニュウ</t>
    </rPh>
    <phoneticPr fontId="2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</si>
  <si>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</si>
  <si>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年度別契約金額（経費総額）</t>
    <rPh sb="0" eb="2">
      <t>ネンド</t>
    </rPh>
    <rPh sb="2" eb="3">
      <t>ベツ</t>
    </rPh>
    <rPh sb="3" eb="5">
      <t>ケイヤク</t>
    </rPh>
    <rPh sb="5" eb="7">
      <t>キンガク</t>
    </rPh>
    <rPh sb="8" eb="10">
      <t>ケイヒ</t>
    </rPh>
    <rPh sb="10" eb="12">
      <t>ソウガク</t>
    </rPh>
    <phoneticPr fontId="2"/>
  </si>
  <si>
    <t>未選択</t>
  </si>
  <si>
    <t>②</t>
  </si>
  <si>
    <t>③</t>
  </si>
  <si>
    <t>④</t>
  </si>
  <si>
    <t xml:space="preserve"> ⑤課税条件選択　↓</t>
    <phoneticPr fontId="2"/>
  </si>
  <si>
    <t>⑦</t>
  </si>
  <si>
    <t>⑧</t>
  </si>
  <si>
    <t>⑥</t>
  </si>
  <si>
    <t>⑥</t>
    <phoneticPr fontId="2"/>
  </si>
  <si>
    <t>①</t>
  </si>
  <si>
    <t>〇〇〇〇株式会社</t>
    <rPh sb="4" eb="6">
      <t>カブシキ</t>
    </rPh>
    <rPh sb="6" eb="8">
      <t>カイシャ</t>
    </rPh>
    <phoneticPr fontId="2"/>
  </si>
  <si>
    <t>　　・研究分担者の消費税率は代表研究者のワークシートにリンクしています。</t>
    <rPh sb="3" eb="5">
      <t>ケンキュウ</t>
    </rPh>
    <rPh sb="5" eb="7">
      <t>ブンタン</t>
    </rPh>
    <rPh sb="7" eb="8">
      <t>シャ</t>
    </rPh>
    <rPh sb="9" eb="12">
      <t>ショウヒゼイ</t>
    </rPh>
    <rPh sb="12" eb="13">
      <t>リツ</t>
    </rPh>
    <rPh sb="14" eb="16">
      <t>ダイヒョウ</t>
    </rPh>
    <rPh sb="16" eb="18">
      <t>ケンキュウ</t>
    </rPh>
    <rPh sb="18" eb="19">
      <t>シャ</t>
    </rPh>
    <phoneticPr fontId="2"/>
  </si>
  <si>
    <r>
      <t>　　　　　総経費</t>
    </r>
    <r>
      <rPr>
        <sz val="9"/>
        <rFont val="ＭＳ 明朝"/>
        <family val="1"/>
        <charset val="128"/>
      </rPr>
      <t>（Ⅰ+Ⅱ+Ⅲ+Ⅳ+Ⅴ）</t>
    </r>
    <rPh sb="5" eb="8">
      <t>ソウケイヒ</t>
    </rPh>
    <phoneticPr fontId="2"/>
  </si>
  <si>
    <t>消費税＋消費税相当額</t>
    <rPh sb="0" eb="3">
      <t>ショウヒゼイ</t>
    </rPh>
    <rPh sb="4" eb="7">
      <t>ショウヒゼイ</t>
    </rPh>
    <rPh sb="7" eb="9">
      <t>ソウトウ</t>
    </rPh>
    <rPh sb="9" eb="10">
      <t>ガク</t>
    </rPh>
    <phoneticPr fontId="2"/>
  </si>
  <si>
    <t>〇〇大学法人△△大学</t>
    <rPh sb="2" eb="4">
      <t>ダイガク</t>
    </rPh>
    <rPh sb="4" eb="6">
      <t>ホウジン</t>
    </rPh>
    <rPh sb="8" eb="10">
      <t>ダイガク</t>
    </rPh>
    <phoneticPr fontId="2"/>
  </si>
  <si>
    <t xml:space="preserve"> ⑤税抜/税込を選択　↓</t>
    <rPh sb="2" eb="3">
      <t>ゼイ</t>
    </rPh>
    <rPh sb="3" eb="4">
      <t>ヌ</t>
    </rPh>
    <phoneticPr fontId="2"/>
  </si>
  <si>
    <t>税抜/税込</t>
    <phoneticPr fontId="2"/>
  </si>
  <si>
    <t xml:space="preserve"> ⑤税抜/税込を選択　↓</t>
    <phoneticPr fontId="2"/>
  </si>
  <si>
    <t>実施計画書別紙1</t>
    <phoneticPr fontId="2"/>
  </si>
  <si>
    <t>年度別契約金額内訳一覧表【税込用・税抜用】</t>
    <rPh sb="0" eb="2">
      <t>ネンド</t>
    </rPh>
    <rPh sb="2" eb="3">
      <t>ベツ</t>
    </rPh>
    <rPh sb="3" eb="5">
      <t>ケイヤク</t>
    </rPh>
    <rPh sb="5" eb="7">
      <t>キンガク</t>
    </rPh>
    <rPh sb="7" eb="9">
      <t>ウチワケ</t>
    </rPh>
    <rPh sb="9" eb="11">
      <t>イチラン</t>
    </rPh>
    <rPh sb="11" eb="12">
      <t>ヒョウ</t>
    </rPh>
    <rPh sb="13" eb="15">
      <t>ゼイコミ</t>
    </rPh>
    <rPh sb="15" eb="16">
      <t>ヨウ</t>
    </rPh>
    <rPh sb="17" eb="19">
      <t>ゼイヌキ</t>
    </rPh>
    <rPh sb="19" eb="20">
      <t>ヨウ</t>
    </rPh>
    <phoneticPr fontId="2"/>
  </si>
  <si>
    <t>年度別契約金額内訳一覧表（受託者別）</t>
    <rPh sb="0" eb="2">
      <t>ネンド</t>
    </rPh>
    <rPh sb="2" eb="3">
      <t>ベツ</t>
    </rPh>
    <rPh sb="3" eb="5">
      <t>ケイヤク</t>
    </rPh>
    <rPh sb="5" eb="7">
      <t>キンガク</t>
    </rPh>
    <rPh sb="7" eb="9">
      <t>ウチワケ</t>
    </rPh>
    <rPh sb="9" eb="12">
      <t>イチランヒョウ</t>
    </rPh>
    <rPh sb="13" eb="16">
      <t>ジュタクシャ</t>
    </rPh>
    <rPh sb="16" eb="17">
      <t>ベツ</t>
    </rPh>
    <phoneticPr fontId="2"/>
  </si>
  <si>
    <t>法人名</t>
    <rPh sb="0" eb="2">
      <t>ホウジン</t>
    </rPh>
    <rPh sb="2" eb="3">
      <t>メイ</t>
    </rPh>
    <phoneticPr fontId="2"/>
  </si>
  <si>
    <t>研究分担者(1～9)</t>
    <rPh sb="0" eb="2">
      <t>ケンキュウ</t>
    </rPh>
    <rPh sb="2" eb="4">
      <t>ブンタン</t>
    </rPh>
    <rPh sb="4" eb="5">
      <t>シャ</t>
    </rPh>
    <phoneticPr fontId="2"/>
  </si>
  <si>
    <t>○○○○○○○○</t>
    <phoneticPr fontId="2"/>
  </si>
  <si>
    <t xml:space="preserve"> ※一般管理費率上限値</t>
    <rPh sb="2" eb="4">
      <t>イッパン</t>
    </rPh>
    <rPh sb="4" eb="7">
      <t>カンリヒ</t>
    </rPh>
    <rPh sb="7" eb="8">
      <t>リツ</t>
    </rPh>
    <rPh sb="10" eb="11">
      <t>チ</t>
    </rPh>
    <phoneticPr fontId="2"/>
  </si>
  <si>
    <t>　　　（注．小数点第２位以降の数値を入力した場合、エラーメッセージが表示されます。）</t>
    <rPh sb="4" eb="5">
      <t>チュウ</t>
    </rPh>
    <rPh sb="11" eb="12">
      <t>イ</t>
    </rPh>
    <rPh sb="12" eb="14">
      <t>イコウ</t>
    </rPh>
    <rPh sb="15" eb="17">
      <t>スウチ</t>
    </rPh>
    <rPh sb="18" eb="20">
      <t>ニュウリョク</t>
    </rPh>
    <rPh sb="22" eb="24">
      <t>バアイ</t>
    </rPh>
    <rPh sb="34" eb="36">
      <t>ヒョウジ</t>
    </rPh>
    <phoneticPr fontId="5"/>
  </si>
  <si>
    <t>　　・黄色地のセルは数式等が設定されております。（改変できないように保護されています。）</t>
    <rPh sb="3" eb="5">
      <t>キイロ</t>
    </rPh>
    <rPh sb="5" eb="6">
      <t>ジ</t>
    </rPh>
    <rPh sb="10" eb="12">
      <t>スウシキ</t>
    </rPh>
    <rPh sb="12" eb="13">
      <t>トウ</t>
    </rPh>
    <rPh sb="14" eb="16">
      <t>セッテイ</t>
    </rPh>
    <rPh sb="25" eb="27">
      <t>カイヘン</t>
    </rPh>
    <rPh sb="34" eb="36">
      <t>ホゴ</t>
    </rPh>
    <phoneticPr fontId="5"/>
  </si>
  <si>
    <t>適用日</t>
    <rPh sb="0" eb="3">
      <t>テキヨウビ</t>
    </rPh>
    <phoneticPr fontId="2"/>
  </si>
  <si>
    <t>△△△△△△△△</t>
    <phoneticPr fontId="2"/>
  </si>
  <si>
    <t>　　・代表研究者の一般管理費率上限、消費税率は研究分担者のワークシートにリンクしています。</t>
    <rPh sb="3" eb="5">
      <t>ダイヒョウ</t>
    </rPh>
    <rPh sb="5" eb="7">
      <t>ケンキュウ</t>
    </rPh>
    <rPh sb="7" eb="8">
      <t>シャ</t>
    </rPh>
    <rPh sb="9" eb="11">
      <t>イッパン</t>
    </rPh>
    <rPh sb="11" eb="14">
      <t>カンリヒ</t>
    </rPh>
    <rPh sb="14" eb="15">
      <t>リツ</t>
    </rPh>
    <rPh sb="15" eb="17">
      <t>ジョウゲン</t>
    </rPh>
    <rPh sb="18" eb="21">
      <t>ショウヒゼイ</t>
    </rPh>
    <rPh sb="21" eb="22">
      <t>リツ</t>
    </rPh>
    <rPh sb="23" eb="25">
      <t>ケンキュウ</t>
    </rPh>
    <rPh sb="25" eb="27">
      <t>ブンタン</t>
    </rPh>
    <rPh sb="27" eb="28">
      <t>シャ</t>
    </rPh>
    <rPh sb="35" eb="36">
      <t>ゼイリツ</t>
    </rPh>
    <phoneticPr fontId="2"/>
  </si>
  <si>
    <t>（高度）様式K-3-1a (2026-1)</t>
    <rPh sb="1" eb="3">
      <t>コウド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</si>
</sst>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\(#,###\)"/>
    <numFmt numFmtId="178" formatCode="#,##0_);[Red]\(#,##0\)"/>
    <numFmt numFmtId="179" formatCode="0.00_ "/>
    <numFmt numFmtId="180" formatCode="0.0%"/>
    <numFmt numFmtId="181" formatCode="&quot;&quot;00&quot;年度&quot;"/>
    <numFmt numFmtId="182" formatCode="yyyy&quot;年&quot;m&quot;月&quot;d&quot;日&quot;;@"/>
    <numFmt numFmtId="183" formatCode="#,##0_);\(#,##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rgb="FF0066FF"/>
      <name val="ＭＳ ゴシック"/>
      <family val="3"/>
      <charset val="128"/>
    </font>
    <font>
      <sz val="10"/>
      <color rgb="FF0066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color rgb="FFCC00FF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3" tint="-0.249977111117893"/>
      <name val="ＭＳ 明朝"/>
      <family val="1"/>
      <charset val="128"/>
    </font>
    <font>
      <sz val="11"/>
      <color theme="3" tint="-0.249977111117893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5" applyFont="1" applyAlignment="1" applyProtection="1">
      <alignment vertical="center"/>
    </xf>
    <xf numFmtId="177" fontId="4" fillId="5" borderId="2" xfId="1" applyNumberFormat="1" applyFont="1" applyFill="1" applyBorder="1" applyProtection="1">
      <alignment vertical="center"/>
    </xf>
    <xf numFmtId="176" fontId="4" fillId="2" borderId="2" xfId="0" applyNumberFormat="1" applyFont="1" applyFill="1" applyBorder="1" applyProtection="1">
      <alignment vertical="center"/>
    </xf>
    <xf numFmtId="176" fontId="4" fillId="5" borderId="4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76" fontId="4" fillId="5" borderId="5" xfId="0" applyNumberFormat="1" applyFont="1" applyFill="1" applyBorder="1" applyProtection="1">
      <alignment vertical="center"/>
    </xf>
    <xf numFmtId="176" fontId="4" fillId="2" borderId="6" xfId="0" applyNumberFormat="1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</xf>
    <xf numFmtId="176" fontId="4" fillId="5" borderId="8" xfId="0" applyNumberFormat="1" applyFont="1" applyFill="1" applyBorder="1" applyProtection="1">
      <alignment vertical="center"/>
    </xf>
    <xf numFmtId="176" fontId="4" fillId="2" borderId="9" xfId="0" applyNumberFormat="1" applyFont="1" applyFill="1" applyBorder="1" applyProtection="1">
      <alignment vertical="center"/>
    </xf>
    <xf numFmtId="176" fontId="4" fillId="5" borderId="9" xfId="0" applyNumberFormat="1" applyFont="1" applyFill="1" applyBorder="1" applyProtection="1">
      <alignment vertical="center"/>
    </xf>
    <xf numFmtId="176" fontId="4" fillId="5" borderId="10" xfId="0" applyNumberFormat="1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Protection="1">
      <alignment vertical="center"/>
    </xf>
    <xf numFmtId="0" fontId="16" fillId="0" borderId="0" xfId="0" applyFont="1" applyProtection="1">
      <alignment vertical="center"/>
    </xf>
    <xf numFmtId="178" fontId="4" fillId="5" borderId="5" xfId="0" applyNumberFormat="1" applyFont="1" applyFill="1" applyBorder="1" applyProtection="1">
      <alignment vertical="center"/>
    </xf>
    <xf numFmtId="178" fontId="4" fillId="5" borderId="4" xfId="0" applyNumberFormat="1" applyFont="1" applyFill="1" applyBorder="1" applyProtection="1">
      <alignment vertical="center"/>
    </xf>
    <xf numFmtId="178" fontId="4" fillId="5" borderId="10" xfId="0" applyNumberFormat="1" applyFont="1" applyFill="1" applyBorder="1" applyProtection="1">
      <alignment vertical="center"/>
    </xf>
    <xf numFmtId="178" fontId="4" fillId="5" borderId="8" xfId="0" applyNumberFormat="1" applyFont="1" applyFill="1" applyBorder="1" applyProtection="1">
      <alignment vertical="center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0" borderId="0" xfId="0" applyFont="1" applyProtection="1">
      <alignment vertical="center"/>
    </xf>
    <xf numFmtId="1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20" fillId="0" borderId="13" xfId="0" applyFont="1" applyBorder="1" applyAlignment="1" applyProtection="1">
      <alignment vertical="center" wrapText="1"/>
    </xf>
    <xf numFmtId="178" fontId="4" fillId="5" borderId="15" xfId="0" applyNumberFormat="1" applyFont="1" applyFill="1" applyBorder="1" applyProtection="1">
      <alignment vertical="center"/>
    </xf>
    <xf numFmtId="10" fontId="4" fillId="0" borderId="0" xfId="0" applyNumberFormat="1" applyFont="1" applyFill="1" applyBorder="1" applyAlignment="1" applyProtection="1">
      <alignment horizontal="center" vertical="center"/>
    </xf>
    <xf numFmtId="10" fontId="22" fillId="0" borderId="0" xfId="0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Fill="1" applyBorder="1" applyAlignment="1" applyProtection="1">
      <alignment horizontal="right" vertical="center"/>
    </xf>
    <xf numFmtId="10" fontId="22" fillId="0" borderId="0" xfId="0" applyNumberFormat="1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>
      <alignment vertical="center"/>
    </xf>
    <xf numFmtId="0" fontId="9" fillId="0" borderId="28" xfId="0" applyFont="1" applyBorder="1" applyAlignment="1" applyProtection="1">
      <alignment horizontal="center" vertical="center" shrinkToFit="1"/>
    </xf>
    <xf numFmtId="0" fontId="13" fillId="0" borderId="28" xfId="0" applyFont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4" xfId="0" applyNumberFormat="1" applyFont="1" applyFill="1" applyBorder="1" applyAlignment="1" applyProtection="1">
      <alignment horizontal="left" vertical="center" shrinkToFit="1"/>
    </xf>
    <xf numFmtId="0" fontId="3" fillId="0" borderId="14" xfId="0" applyNumberFormat="1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5" fillId="0" borderId="0" xfId="5" applyFont="1" applyAlignment="1">
      <alignment vertical="center"/>
    </xf>
    <xf numFmtId="176" fontId="4" fillId="4" borderId="11" xfId="0" applyNumberFormat="1" applyFont="1" applyFill="1" applyBorder="1" applyProtection="1">
      <alignment vertical="center"/>
      <protection locked="0"/>
    </xf>
    <xf numFmtId="176" fontId="4" fillId="4" borderId="1" xfId="0" applyNumberFormat="1" applyFont="1" applyFill="1" applyBorder="1" applyProtection="1">
      <alignment vertical="center"/>
      <protection locked="0"/>
    </xf>
    <xf numFmtId="176" fontId="4" fillId="4" borderId="12" xfId="0" applyNumberFormat="1" applyFont="1" applyFill="1" applyBorder="1" applyProtection="1">
      <alignment vertical="center"/>
      <protection locked="0"/>
    </xf>
    <xf numFmtId="0" fontId="0" fillId="0" borderId="0" xfId="0" applyFont="1" applyFill="1">
      <alignment vertical="center"/>
    </xf>
    <xf numFmtId="178" fontId="4" fillId="5" borderId="40" xfId="0" applyNumberFormat="1" applyFont="1" applyFill="1" applyBorder="1" applyProtection="1">
      <alignment vertical="center"/>
    </xf>
    <xf numFmtId="178" fontId="4" fillId="5" borderId="60" xfId="0" applyNumberFormat="1" applyFont="1" applyFill="1" applyBorder="1" applyProtection="1">
      <alignment vertical="center"/>
    </xf>
    <xf numFmtId="176" fontId="4" fillId="5" borderId="61" xfId="0" applyNumberFormat="1" applyFont="1" applyFill="1" applyBorder="1" applyProtection="1">
      <alignment vertical="center"/>
    </xf>
    <xf numFmtId="176" fontId="4" fillId="5" borderId="62" xfId="0" applyNumberFormat="1" applyFont="1" applyFill="1" applyBorder="1" applyProtection="1">
      <alignment vertical="center"/>
    </xf>
    <xf numFmtId="176" fontId="4" fillId="5" borderId="63" xfId="0" applyNumberFormat="1" applyFont="1" applyFill="1" applyBorder="1" applyProtection="1">
      <alignment vertical="center"/>
    </xf>
    <xf numFmtId="176" fontId="4" fillId="5" borderId="64" xfId="0" applyNumberFormat="1" applyFont="1" applyFill="1" applyBorder="1" applyProtection="1">
      <alignment vertical="center"/>
    </xf>
    <xf numFmtId="0" fontId="3" fillId="0" borderId="0" xfId="0" applyFont="1" applyBorder="1" applyAlignment="1" applyProtection="1">
      <alignment horizontal="right" vertical="center" shrinkToFit="1"/>
    </xf>
    <xf numFmtId="9" fontId="4" fillId="5" borderId="6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Protection="1">
      <alignment vertical="center"/>
    </xf>
    <xf numFmtId="9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0" xfId="5" applyFont="1" applyAlignment="1">
      <alignment vertical="center"/>
    </xf>
    <xf numFmtId="0" fontId="27" fillId="0" borderId="0" xfId="5" applyFont="1" applyAlignment="1" applyProtection="1">
      <alignment vertical="center"/>
    </xf>
    <xf numFmtId="0" fontId="26" fillId="0" borderId="0" xfId="5" applyFont="1" applyFill="1" applyAlignment="1">
      <alignment vertical="center"/>
    </xf>
    <xf numFmtId="0" fontId="26" fillId="0" borderId="0" xfId="0" applyFont="1" applyAlignment="1" applyProtection="1">
      <alignment vertical="center"/>
    </xf>
    <xf numFmtId="180" fontId="2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5" borderId="15" xfId="0" applyNumberFormat="1" applyFont="1" applyFill="1" applyBorder="1" applyProtection="1">
      <alignment vertical="center"/>
    </xf>
    <xf numFmtId="176" fontId="4" fillId="5" borderId="68" xfId="0" applyNumberFormat="1" applyFont="1" applyFill="1" applyBorder="1" applyProtection="1">
      <alignment vertical="center"/>
    </xf>
    <xf numFmtId="177" fontId="4" fillId="5" borderId="26" xfId="1" applyNumberFormat="1" applyFont="1" applyFill="1" applyBorder="1" applyProtection="1">
      <alignment vertical="center"/>
    </xf>
    <xf numFmtId="0" fontId="3" fillId="0" borderId="0" xfId="0" applyFont="1" applyFill="1">
      <alignment vertical="center"/>
    </xf>
    <xf numFmtId="176" fontId="4" fillId="5" borderId="72" xfId="0" applyNumberFormat="1" applyFont="1" applyFill="1" applyBorder="1" applyProtection="1">
      <alignment vertical="center"/>
    </xf>
    <xf numFmtId="176" fontId="4" fillId="5" borderId="3" xfId="0" applyNumberFormat="1" applyFont="1" applyFill="1" applyBorder="1" applyProtection="1">
      <alignment vertical="center"/>
    </xf>
    <xf numFmtId="176" fontId="4" fillId="5" borderId="58" xfId="0" applyNumberFormat="1" applyFont="1" applyFill="1" applyBorder="1" applyProtection="1">
      <alignment vertical="center"/>
    </xf>
    <xf numFmtId="176" fontId="4" fillId="5" borderId="71" xfId="1" applyNumberFormat="1" applyFont="1" applyFill="1" applyBorder="1" applyProtection="1">
      <alignment vertical="center"/>
    </xf>
    <xf numFmtId="176" fontId="4" fillId="5" borderId="7" xfId="0" applyNumberFormat="1" applyFont="1" applyFill="1" applyBorder="1" applyProtection="1">
      <alignment vertical="center"/>
    </xf>
    <xf numFmtId="178" fontId="4" fillId="5" borderId="7" xfId="0" applyNumberFormat="1" applyFont="1" applyFill="1" applyBorder="1" applyProtection="1">
      <alignment vertical="center"/>
    </xf>
    <xf numFmtId="180" fontId="4" fillId="4" borderId="16" xfId="0" applyNumberFormat="1" applyFont="1" applyFill="1" applyBorder="1" applyAlignment="1" applyProtection="1">
      <alignment horizontal="center" vertical="center"/>
      <protection locked="0"/>
    </xf>
    <xf numFmtId="177" fontId="4" fillId="5" borderId="18" xfId="0" applyNumberFormat="1" applyFont="1" applyFill="1" applyBorder="1" applyProtection="1">
      <alignment vertical="center"/>
    </xf>
    <xf numFmtId="176" fontId="4" fillId="5" borderId="65" xfId="0" applyNumberFormat="1" applyFont="1" applyFill="1" applyBorder="1" applyProtection="1">
      <alignment vertical="center"/>
    </xf>
    <xf numFmtId="177" fontId="4" fillId="5" borderId="65" xfId="0" applyNumberFormat="1" applyFont="1" applyFill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Border="1" applyAlignment="1">
      <alignment horizontal="center" vertical="center"/>
    </xf>
    <xf numFmtId="0" fontId="30" fillId="4" borderId="0" xfId="0" applyFont="1" applyFill="1" applyBorder="1" applyAlignment="1" applyProtection="1">
      <alignment vertical="center" shrinkToFit="1"/>
      <protection locked="0"/>
    </xf>
    <xf numFmtId="181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>
      <alignment vertical="center" shrinkToFit="1"/>
    </xf>
    <xf numFmtId="49" fontId="3" fillId="0" borderId="0" xfId="0" applyNumberFormat="1" applyFont="1" applyFill="1" applyBorder="1" applyAlignment="1" applyProtection="1">
      <alignment horizontal="center"/>
    </xf>
    <xf numFmtId="181" fontId="3" fillId="0" borderId="72" xfId="0" applyNumberFormat="1" applyFont="1" applyBorder="1" applyAlignment="1" applyProtection="1">
      <alignment horizontal="center" vertical="center"/>
    </xf>
    <xf numFmtId="181" fontId="3" fillId="0" borderId="58" xfId="0" applyNumberFormat="1" applyFont="1" applyBorder="1" applyAlignment="1" applyProtection="1">
      <alignment horizontal="center" vertical="center"/>
    </xf>
    <xf numFmtId="181" fontId="3" fillId="0" borderId="59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shrinkToFit="1"/>
    </xf>
    <xf numFmtId="0" fontId="3" fillId="0" borderId="0" xfId="0" applyNumberFormat="1" applyFont="1" applyFill="1" applyAlignment="1">
      <alignment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176" fontId="4" fillId="5" borderId="20" xfId="0" applyNumberFormat="1" applyFont="1" applyFill="1" applyBorder="1" applyProtection="1">
      <alignment vertical="center"/>
    </xf>
    <xf numFmtId="176" fontId="4" fillId="5" borderId="29" xfId="0" applyNumberFormat="1" applyFont="1" applyFill="1" applyBorder="1" applyProtection="1">
      <alignment vertical="center"/>
    </xf>
    <xf numFmtId="176" fontId="4" fillId="5" borderId="80" xfId="0" applyNumberFormat="1" applyFont="1" applyFill="1" applyBorder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183" fontId="4" fillId="5" borderId="26" xfId="1" applyNumberFormat="1" applyFont="1" applyFill="1" applyBorder="1" applyProtection="1">
      <alignment vertical="center"/>
    </xf>
    <xf numFmtId="183" fontId="4" fillId="5" borderId="18" xfId="0" applyNumberFormat="1" applyFont="1" applyFill="1" applyBorder="1" applyProtection="1">
      <alignment vertical="center"/>
    </xf>
    <xf numFmtId="183" fontId="4" fillId="5" borderId="71" xfId="1" applyNumberFormat="1" applyFont="1" applyFill="1" applyBorder="1" applyProtection="1">
      <alignment vertical="center"/>
    </xf>
    <xf numFmtId="183" fontId="4" fillId="5" borderId="65" xfId="0" applyNumberFormat="1" applyFont="1" applyFill="1" applyBorder="1" applyProtection="1">
      <alignment vertical="center"/>
    </xf>
    <xf numFmtId="10" fontId="31" fillId="0" borderId="0" xfId="0" applyNumberFormat="1" applyFont="1" applyFill="1" applyBorder="1" applyAlignment="1" applyProtection="1">
      <alignment horizontal="left" vertical="center"/>
    </xf>
    <xf numFmtId="176" fontId="32" fillId="4" borderId="12" xfId="0" applyNumberFormat="1" applyFont="1" applyFill="1" applyBorder="1" applyProtection="1">
      <alignment vertical="center"/>
      <protection locked="0"/>
    </xf>
    <xf numFmtId="0" fontId="29" fillId="0" borderId="0" xfId="0" applyFont="1" applyFill="1">
      <alignment vertical="center"/>
    </xf>
    <xf numFmtId="179" fontId="20" fillId="0" borderId="0" xfId="0" applyNumberFormat="1" applyFont="1" applyFill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vertical="center"/>
    </xf>
    <xf numFmtId="0" fontId="34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 wrapText="1"/>
    </xf>
    <xf numFmtId="176" fontId="32" fillId="12" borderId="55" xfId="1" applyNumberFormat="1" applyFont="1" applyFill="1" applyBorder="1" applyAlignment="1" applyProtection="1">
      <alignment vertical="center" shrinkToFit="1"/>
    </xf>
    <xf numFmtId="176" fontId="32" fillId="12" borderId="11" xfId="1" applyNumberFormat="1" applyFont="1" applyFill="1" applyBorder="1" applyAlignment="1" applyProtection="1">
      <alignment vertical="center" shrinkToFit="1"/>
    </xf>
    <xf numFmtId="176" fontId="32" fillId="12" borderId="56" xfId="1" applyNumberFormat="1" applyFont="1" applyFill="1" applyBorder="1" applyAlignment="1" applyProtection="1">
      <alignment vertical="center" shrinkToFit="1"/>
    </xf>
    <xf numFmtId="176" fontId="32" fillId="12" borderId="74" xfId="1" applyNumberFormat="1" applyFont="1" applyFill="1" applyBorder="1" applyAlignment="1" applyProtection="1">
      <alignment vertical="center" shrinkToFit="1"/>
    </xf>
    <xf numFmtId="176" fontId="32" fillId="12" borderId="5" xfId="1" applyNumberFormat="1" applyFont="1" applyFill="1" applyBorder="1" applyProtection="1">
      <alignment vertical="center"/>
    </xf>
    <xf numFmtId="177" fontId="32" fillId="12" borderId="73" xfId="1" applyNumberFormat="1" applyFont="1" applyFill="1" applyBorder="1" applyAlignment="1" applyProtection="1">
      <alignment vertical="center" shrinkToFit="1"/>
    </xf>
    <xf numFmtId="177" fontId="32" fillId="12" borderId="23" xfId="1" applyNumberFormat="1" applyFont="1" applyFill="1" applyBorder="1" applyAlignment="1" applyProtection="1">
      <alignment vertical="center" shrinkToFit="1"/>
    </xf>
    <xf numFmtId="177" fontId="32" fillId="12" borderId="78" xfId="1" applyNumberFormat="1" applyFont="1" applyFill="1" applyBorder="1" applyAlignment="1" applyProtection="1">
      <alignment vertical="center" shrinkToFit="1"/>
    </xf>
    <xf numFmtId="177" fontId="32" fillId="12" borderId="75" xfId="1" applyNumberFormat="1" applyFont="1" applyFill="1" applyBorder="1" applyAlignment="1" applyProtection="1">
      <alignment vertical="center" shrinkToFit="1"/>
    </xf>
    <xf numFmtId="177" fontId="32" fillId="12" borderId="24" xfId="1" applyNumberFormat="1" applyFont="1" applyFill="1" applyBorder="1" applyProtection="1">
      <alignment vertical="center"/>
    </xf>
    <xf numFmtId="176" fontId="32" fillId="12" borderId="76" xfId="1" applyNumberFormat="1" applyFont="1" applyFill="1" applyBorder="1" applyAlignment="1" applyProtection="1">
      <alignment vertical="center" shrinkToFit="1"/>
    </xf>
    <xf numFmtId="176" fontId="32" fillId="12" borderId="73" xfId="1" applyNumberFormat="1" applyFont="1" applyFill="1" applyBorder="1" applyAlignment="1" applyProtection="1">
      <alignment vertical="center" shrinkToFit="1"/>
    </xf>
    <xf numFmtId="176" fontId="32" fillId="12" borderId="77" xfId="1" applyNumberFormat="1" applyFont="1" applyFill="1" applyBorder="1" applyAlignment="1" applyProtection="1">
      <alignment vertical="center" shrinkToFit="1"/>
    </xf>
    <xf numFmtId="176" fontId="32" fillId="12" borderId="23" xfId="1" applyNumberFormat="1" applyFont="1" applyFill="1" applyBorder="1" applyAlignment="1" applyProtection="1">
      <alignment vertical="center" shrinkToFit="1"/>
    </xf>
    <xf numFmtId="176" fontId="32" fillId="12" borderId="78" xfId="1" applyNumberFormat="1" applyFont="1" applyFill="1" applyBorder="1" applyAlignment="1" applyProtection="1">
      <alignment vertical="center" shrinkToFit="1"/>
    </xf>
    <xf numFmtId="176" fontId="32" fillId="12" borderId="75" xfId="1" applyNumberFormat="1" applyFont="1" applyFill="1" applyBorder="1" applyAlignment="1" applyProtection="1">
      <alignment vertical="center" shrinkToFit="1"/>
    </xf>
    <xf numFmtId="176" fontId="32" fillId="12" borderId="24" xfId="1" applyNumberFormat="1" applyFont="1" applyFill="1" applyBorder="1" applyProtection="1">
      <alignment vertical="center"/>
    </xf>
    <xf numFmtId="0" fontId="3" fillId="0" borderId="79" xfId="0" applyFont="1" applyBorder="1">
      <alignment vertical="center"/>
    </xf>
    <xf numFmtId="0" fontId="3" fillId="0" borderId="0" xfId="0" applyFont="1" applyBorder="1" applyAlignment="1" applyProtection="1">
      <alignment vertical="center" wrapText="1"/>
    </xf>
    <xf numFmtId="176" fontId="32" fillId="12" borderId="55" xfId="0" applyNumberFormat="1" applyFont="1" applyFill="1" applyBorder="1" applyProtection="1">
      <alignment vertical="center"/>
    </xf>
    <xf numFmtId="176" fontId="32" fillId="12" borderId="11" xfId="0" applyNumberFormat="1" applyFont="1" applyFill="1" applyBorder="1" applyProtection="1">
      <alignment vertical="center"/>
    </xf>
    <xf numFmtId="176" fontId="32" fillId="12" borderId="22" xfId="0" applyNumberFormat="1" applyFont="1" applyFill="1" applyBorder="1" applyProtection="1">
      <alignment vertical="center"/>
    </xf>
    <xf numFmtId="176" fontId="32" fillId="12" borderId="5" xfId="0" applyNumberFormat="1" applyFont="1" applyFill="1" applyBorder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177" fontId="32" fillId="12" borderId="48" xfId="0" applyNumberFormat="1" applyFont="1" applyFill="1" applyBorder="1" applyProtection="1">
      <alignment vertical="center"/>
    </xf>
    <xf numFmtId="177" fontId="32" fillId="12" borderId="54" xfId="0" applyNumberFormat="1" applyFont="1" applyFill="1" applyBorder="1" applyProtection="1">
      <alignment vertical="center"/>
    </xf>
    <xf numFmtId="177" fontId="32" fillId="12" borderId="67" xfId="0" applyNumberFormat="1" applyFont="1" applyFill="1" applyBorder="1" applyProtection="1">
      <alignment vertical="center"/>
    </xf>
    <xf numFmtId="177" fontId="32" fillId="12" borderId="66" xfId="0" applyNumberFormat="1" applyFont="1" applyFill="1" applyBorder="1" applyProtection="1">
      <alignment vertical="center"/>
    </xf>
    <xf numFmtId="177" fontId="32" fillId="12" borderId="15" xfId="0" applyNumberFormat="1" applyFont="1" applyFill="1" applyBorder="1" applyAlignment="1" applyProtection="1">
      <alignment vertical="center"/>
    </xf>
    <xf numFmtId="0" fontId="36" fillId="12" borderId="20" xfId="0" applyFont="1" applyFill="1" applyBorder="1" applyProtection="1">
      <alignment vertical="center"/>
    </xf>
    <xf numFmtId="9" fontId="32" fillId="12" borderId="72" xfId="0" applyNumberFormat="1" applyFont="1" applyFill="1" applyBorder="1" applyAlignment="1" applyProtection="1">
      <alignment horizontal="center" vertical="center"/>
    </xf>
    <xf numFmtId="9" fontId="32" fillId="12" borderId="58" xfId="0" applyNumberFormat="1" applyFont="1" applyFill="1" applyBorder="1" applyAlignment="1" applyProtection="1">
      <alignment horizontal="center" vertical="center"/>
    </xf>
    <xf numFmtId="9" fontId="32" fillId="12" borderId="59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Protection="1">
      <alignment vertical="center"/>
    </xf>
    <xf numFmtId="0" fontId="20" fillId="0" borderId="0" xfId="0" applyFont="1" applyAlignment="1">
      <alignment horizontal="center" vertical="top"/>
    </xf>
    <xf numFmtId="176" fontId="4" fillId="5" borderId="14" xfId="0" applyNumberFormat="1" applyFont="1" applyFill="1" applyBorder="1" applyProtection="1">
      <alignment vertical="center"/>
    </xf>
    <xf numFmtId="9" fontId="30" fillId="0" borderId="0" xfId="0" applyNumberFormat="1" applyFont="1">
      <alignment vertical="center"/>
    </xf>
    <xf numFmtId="9" fontId="4" fillId="5" borderId="6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9" fontId="32" fillId="12" borderId="3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Protection="1">
      <alignment vertical="center"/>
    </xf>
    <xf numFmtId="0" fontId="26" fillId="0" borderId="0" xfId="5" applyFont="1" applyAlignment="1" applyProtection="1">
      <alignment vertical="center"/>
    </xf>
    <xf numFmtId="0" fontId="36" fillId="12" borderId="28" xfId="0" applyFont="1" applyFill="1" applyBorder="1" applyAlignment="1">
      <alignment horizontal="center" vertical="center" wrapText="1"/>
    </xf>
    <xf numFmtId="0" fontId="36" fillId="12" borderId="32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36" fillId="12" borderId="15" xfId="0" applyFont="1" applyFill="1" applyBorder="1" applyAlignment="1">
      <alignment horizontal="center" vertical="center" wrapText="1"/>
    </xf>
    <xf numFmtId="0" fontId="36" fillId="12" borderId="35" xfId="0" applyFont="1" applyFill="1" applyBorder="1" applyAlignment="1" applyProtection="1">
      <alignment horizontal="center" vertical="center" wrapText="1"/>
    </xf>
    <xf numFmtId="0" fontId="36" fillId="12" borderId="36" xfId="0" applyFont="1" applyFill="1" applyBorder="1" applyAlignment="1" applyProtection="1">
      <alignment horizontal="center" vertical="center" wrapText="1"/>
    </xf>
    <xf numFmtId="0" fontId="36" fillId="12" borderId="13" xfId="0" applyFont="1" applyFill="1" applyBorder="1" applyAlignment="1" applyProtection="1">
      <alignment horizontal="center" vertical="center" wrapText="1"/>
    </xf>
    <xf numFmtId="0" fontId="36" fillId="12" borderId="38" xfId="0" applyNumberFormat="1" applyFont="1" applyFill="1" applyBorder="1" applyAlignment="1" applyProtection="1">
      <alignment horizontal="center" vertical="center" wrapText="1"/>
    </xf>
    <xf numFmtId="0" fontId="36" fillId="12" borderId="65" xfId="0" applyNumberFormat="1" applyFont="1" applyFill="1" applyBorder="1" applyAlignment="1" applyProtection="1">
      <alignment horizontal="center" vertical="center" wrapText="1"/>
    </xf>
    <xf numFmtId="0" fontId="36" fillId="12" borderId="34" xfId="0" applyFont="1" applyFill="1" applyBorder="1" applyAlignment="1">
      <alignment horizontal="center" vertical="center" wrapText="1"/>
    </xf>
    <xf numFmtId="0" fontId="36" fillId="12" borderId="8" xfId="0" applyNumberFormat="1" applyFont="1" applyFill="1" applyBorder="1" applyAlignment="1" applyProtection="1">
      <alignment horizontal="center" vertical="center" wrapText="1"/>
    </xf>
    <xf numFmtId="0" fontId="36" fillId="12" borderId="31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 applyProtection="1">
      <alignment horizontal="center" vertical="center" wrapText="1"/>
    </xf>
    <xf numFmtId="0" fontId="36" fillId="12" borderId="15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shrinkToFit="1"/>
    </xf>
    <xf numFmtId="0" fontId="35" fillId="10" borderId="7" xfId="0" applyFont="1" applyFill="1" applyBorder="1" applyAlignment="1" applyProtection="1">
      <alignment horizontal="center" vertical="center" textRotation="255" wrapText="1"/>
    </xf>
    <xf numFmtId="0" fontId="35" fillId="17" borderId="33" xfId="0" applyFont="1" applyFill="1" applyBorder="1" applyAlignment="1" applyProtection="1">
      <alignment horizontal="center" vertical="center" textRotation="255" wrapText="1"/>
    </xf>
    <xf numFmtId="0" fontId="35" fillId="17" borderId="34" xfId="0" applyFont="1" applyFill="1" applyBorder="1" applyAlignment="1" applyProtection="1">
      <alignment horizontal="center" vertical="center" textRotation="255" wrapText="1"/>
    </xf>
    <xf numFmtId="0" fontId="35" fillId="18" borderId="33" xfId="0" applyFont="1" applyFill="1" applyBorder="1" applyAlignment="1" applyProtection="1">
      <alignment horizontal="center" vertical="center" textRotation="255" wrapText="1"/>
    </xf>
    <xf numFmtId="0" fontId="35" fillId="18" borderId="15" xfId="0" applyFont="1" applyFill="1" applyBorder="1" applyAlignment="1" applyProtection="1">
      <alignment horizontal="center" vertical="center" textRotation="255" wrapText="1"/>
    </xf>
    <xf numFmtId="182" fontId="3" fillId="13" borderId="6" xfId="0" applyNumberFormat="1" applyFont="1" applyFill="1" applyBorder="1" applyAlignment="1" applyProtection="1">
      <alignment horizontal="center" vertical="center" shrinkToFit="1"/>
      <protection locked="0"/>
    </xf>
    <xf numFmtId="182" fontId="0" fillId="13" borderId="6" xfId="0" applyNumberForma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6" fillId="12" borderId="33" xfId="0" applyNumberFormat="1" applyFont="1" applyFill="1" applyBorder="1" applyAlignment="1" applyProtection="1">
      <alignment horizontal="center" vertical="center" wrapText="1"/>
    </xf>
    <xf numFmtId="0" fontId="36" fillId="12" borderId="15" xfId="0" applyNumberFormat="1" applyFont="1" applyFill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 textRotation="255" wrapText="1"/>
    </xf>
    <xf numFmtId="0" fontId="30" fillId="0" borderId="34" xfId="0" applyFont="1" applyBorder="1" applyAlignment="1" applyProtection="1">
      <alignment horizontal="center" vertical="center" textRotation="255" wrapText="1"/>
    </xf>
    <xf numFmtId="0" fontId="30" fillId="0" borderId="15" xfId="0" applyFont="1" applyBorder="1" applyAlignment="1" applyProtection="1">
      <alignment horizontal="center" vertical="center" textRotation="255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5" fillId="6" borderId="30" xfId="0" applyFont="1" applyFill="1" applyBorder="1" applyAlignment="1" applyProtection="1">
      <alignment horizontal="center" vertical="center" wrapText="1"/>
    </xf>
    <xf numFmtId="0" fontId="35" fillId="6" borderId="31" xfId="0" applyFont="1" applyFill="1" applyBorder="1" applyAlignment="1" applyProtection="1">
      <alignment horizontal="center" vertical="center" wrapText="1"/>
    </xf>
    <xf numFmtId="0" fontId="35" fillId="6" borderId="20" xfId="0" applyFont="1" applyFill="1" applyBorder="1" applyAlignment="1" applyProtection="1">
      <alignment horizontal="center" vertical="center" wrapText="1"/>
    </xf>
    <xf numFmtId="0" fontId="35" fillId="6" borderId="32" xfId="0" applyFont="1" applyFill="1" applyBorder="1" applyAlignment="1" applyProtection="1">
      <alignment horizontal="center" vertical="center" wrapText="1"/>
    </xf>
    <xf numFmtId="0" fontId="35" fillId="7" borderId="7" xfId="0" applyFont="1" applyFill="1" applyBorder="1" applyAlignment="1">
      <alignment horizontal="center" vertical="center"/>
    </xf>
    <xf numFmtId="0" fontId="35" fillId="16" borderId="7" xfId="0" applyFont="1" applyFill="1" applyBorder="1" applyAlignment="1" applyProtection="1">
      <alignment horizontal="center" vertical="center" textRotation="255" wrapText="1"/>
    </xf>
    <xf numFmtId="0" fontId="35" fillId="8" borderId="7" xfId="0" applyFont="1" applyFill="1" applyBorder="1" applyAlignment="1" applyProtection="1">
      <alignment horizontal="center" vertical="center" textRotation="255" wrapText="1"/>
    </xf>
    <xf numFmtId="0" fontId="35" fillId="9" borderId="7" xfId="0" applyFont="1" applyFill="1" applyBorder="1" applyAlignment="1" applyProtection="1">
      <alignment horizontal="center" vertical="center" textRotation="255" wrapText="1"/>
    </xf>
    <xf numFmtId="0" fontId="35" fillId="15" borderId="7" xfId="0" applyFont="1" applyFill="1" applyBorder="1" applyAlignment="1" applyProtection="1">
      <alignment horizontal="center" vertical="center" textRotation="255" wrapText="1"/>
    </xf>
    <xf numFmtId="0" fontId="35" fillId="14" borderId="7" xfId="0" applyFont="1" applyFill="1" applyBorder="1" applyAlignment="1" applyProtection="1">
      <alignment horizontal="center" vertical="center" textRotation="255" wrapText="1"/>
    </xf>
    <xf numFmtId="0" fontId="37" fillId="11" borderId="34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6" fillId="12" borderId="34" xfId="0" applyNumberFormat="1" applyFont="1" applyFill="1" applyBorder="1" applyAlignment="1" applyProtection="1">
      <alignment horizontal="center" vertical="center" wrapText="1"/>
    </xf>
    <xf numFmtId="0" fontId="36" fillId="12" borderId="14" xfId="0" applyFont="1" applyFill="1" applyBorder="1" applyAlignment="1" applyProtection="1">
      <alignment horizontal="right" vertical="center"/>
    </xf>
    <xf numFmtId="0" fontId="36" fillId="12" borderId="32" xfId="0" applyFont="1" applyFill="1" applyBorder="1" applyAlignment="1" applyProtection="1">
      <alignment horizontal="right" vertical="center"/>
    </xf>
    <xf numFmtId="0" fontId="36" fillId="12" borderId="20" xfId="0" applyFont="1" applyFill="1" applyBorder="1" applyAlignment="1" applyProtection="1">
      <alignment horizontal="center" vertical="center"/>
    </xf>
    <xf numFmtId="0" fontId="36" fillId="12" borderId="14" xfId="0" applyFont="1" applyFill="1" applyBorder="1" applyAlignment="1" applyProtection="1">
      <alignment horizontal="center" vertical="center"/>
    </xf>
    <xf numFmtId="0" fontId="36" fillId="12" borderId="32" xfId="0" applyFont="1" applyFill="1" applyBorder="1" applyAlignment="1" applyProtection="1">
      <alignment horizontal="center" vertical="center"/>
    </xf>
    <xf numFmtId="0" fontId="36" fillId="12" borderId="39" xfId="0" applyFont="1" applyFill="1" applyBorder="1" applyAlignment="1" applyProtection="1">
      <alignment horizontal="center" vertical="center" wrapText="1"/>
    </xf>
    <xf numFmtId="0" fontId="36" fillId="12" borderId="20" xfId="0" applyFont="1" applyFill="1" applyBorder="1" applyAlignment="1" applyProtection="1">
      <alignment horizontal="center" vertical="center" wrapText="1"/>
    </xf>
    <xf numFmtId="0" fontId="36" fillId="12" borderId="40" xfId="0" applyNumberFormat="1" applyFont="1" applyFill="1" applyBorder="1" applyAlignment="1" applyProtection="1">
      <alignment horizontal="center" vertical="center" wrapText="1"/>
    </xf>
    <xf numFmtId="0" fontId="36" fillId="12" borderId="24" xfId="0" applyNumberFormat="1" applyFont="1" applyFill="1" applyBorder="1" applyAlignment="1" applyProtection="1">
      <alignment horizontal="center" vertical="center" wrapText="1"/>
    </xf>
    <xf numFmtId="0" fontId="36" fillId="12" borderId="55" xfId="0" applyFont="1" applyFill="1" applyBorder="1" applyAlignment="1" applyProtection="1">
      <alignment horizontal="center" vertical="center"/>
    </xf>
    <xf numFmtId="0" fontId="36" fillId="12" borderId="56" xfId="0" applyFont="1" applyFill="1" applyBorder="1" applyAlignment="1" applyProtection="1">
      <alignment horizontal="center" vertical="center"/>
    </xf>
    <xf numFmtId="0" fontId="36" fillId="12" borderId="57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right" vertical="center" wrapText="1"/>
    </xf>
    <xf numFmtId="0" fontId="3" fillId="0" borderId="27" xfId="0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center" vertical="center" textRotation="255" wrapText="1"/>
    </xf>
    <xf numFmtId="0" fontId="3" fillId="0" borderId="34" xfId="0" applyFont="1" applyBorder="1" applyAlignment="1" applyProtection="1">
      <alignment horizontal="center" vertical="center" textRotation="255" wrapText="1"/>
    </xf>
    <xf numFmtId="0" fontId="3" fillId="0" borderId="15" xfId="0" applyFont="1" applyBorder="1" applyAlignment="1" applyProtection="1">
      <alignment horizontal="center" vertical="center" textRotation="255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right" vertical="top" wrapText="1"/>
    </xf>
    <xf numFmtId="0" fontId="20" fillId="0" borderId="13" xfId="0" applyFont="1" applyFill="1" applyBorder="1" applyAlignment="1" applyProtection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right" vertical="center"/>
    </xf>
    <xf numFmtId="0" fontId="3" fillId="0" borderId="44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32" xfId="0" applyFont="1" applyFill="1" applyBorder="1" applyAlignment="1" applyProtection="1">
      <alignment horizontal="right" vertical="center"/>
    </xf>
    <xf numFmtId="0" fontId="3" fillId="0" borderId="47" xfId="0" applyFont="1" applyFill="1" applyBorder="1" applyAlignment="1" applyProtection="1">
      <alignment horizontal="right" vertical="center"/>
    </xf>
    <xf numFmtId="0" fontId="3" fillId="0" borderId="48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left" vertical="center" wrapText="1"/>
    </xf>
    <xf numFmtId="0" fontId="28" fillId="0" borderId="0" xfId="0" applyNumberFormat="1" applyFont="1" applyFill="1" applyAlignment="1" applyProtection="1">
      <alignment horizontal="left" vertical="center" shrinkToFit="1"/>
      <protection locked="0"/>
    </xf>
    <xf numFmtId="49" fontId="28" fillId="0" borderId="0" xfId="0" applyNumberFormat="1" applyFont="1" applyFill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30" fillId="0" borderId="0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right" vertical="center"/>
    </xf>
    <xf numFmtId="0" fontId="3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Fill="1" applyAlignment="1">
      <alignment horizontal="left" vertical="center" shrinkToFit="1"/>
    </xf>
    <xf numFmtId="0" fontId="28" fillId="0" borderId="0" xfId="0" applyFont="1" applyFill="1" applyAlignment="1">
      <alignment vertical="center" shrinkToFit="1"/>
    </xf>
    <xf numFmtId="0" fontId="3" fillId="0" borderId="69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29" xfId="0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right" vertical="center"/>
    </xf>
    <xf numFmtId="0" fontId="20" fillId="0" borderId="13" xfId="0" applyFont="1" applyFill="1" applyBorder="1" applyAlignment="1" applyProtection="1">
      <alignment horizontal="right" vertical="top"/>
    </xf>
    <xf numFmtId="0" fontId="21" fillId="0" borderId="13" xfId="0" applyFont="1" applyBorder="1" applyAlignment="1">
      <alignment horizontal="right" vertical="top"/>
    </xf>
    <xf numFmtId="0" fontId="22" fillId="4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 shrinkToFit="1"/>
    </xf>
    <xf numFmtId="0" fontId="20" fillId="0" borderId="0" xfId="0" applyFont="1" applyBorder="1" applyAlignment="1" applyProtection="1">
      <alignment horizontal="right" vertical="center" wrapText="1"/>
    </xf>
    <xf numFmtId="0" fontId="3" fillId="0" borderId="43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</cellXfs>
  <cellStyles count="6">
    <cellStyle name="桁区切り" xfId="1" builtinId="6"/>
    <cellStyle name="標準" xfId="0" builtinId="0"/>
    <cellStyle name="標準 3" xfId="2" xr:uid="{00000000-0005-0000-0000-000002000000}"/>
    <cellStyle name="標準 6" xfId="3" xr:uid="{00000000-0005-0000-0000-000003000000}"/>
    <cellStyle name="標準 9" xfId="4" xr:uid="{00000000-0005-0000-0000-000004000000}"/>
    <cellStyle name="標準_H20継続案件予算H200618" xfId="5" xr:uid="{00000000-0005-0000-0000-000005000000}"/>
  </cellStyles>
  <dxfs count="95"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0000FF"/>
      <color rgb="FFFFCCFF"/>
      <color rgb="FFCCFFFF"/>
      <color rgb="FFFFFF99"/>
      <color rgb="FFFF7C80"/>
      <color rgb="FFCC00FF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520879</xdr:colOff>
      <xdr:row>0</xdr:row>
      <xdr:rowOff>301625</xdr:rowOff>
    </xdr:from>
    <xdr:to>
      <xdr:col>17</xdr:col>
      <xdr:colOff>523876</xdr:colOff>
      <xdr:row>3</xdr:row>
      <xdr:rowOff>170422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64D95F54-1558-42F8-B210-8F6BF257D8CE}"/>
            </a:ext>
          </a:extLst>
        </xdr:cNvPr>
        <xdr:cNvSpPr/>
      </xdr:nvSpPr>
      <xdr:spPr>
        <a:xfrm>
          <a:off x="11077754" y="301625"/>
          <a:ext cx="1574622" cy="821297"/>
        </a:xfrm>
        <a:prstGeom prst="borderCallout1">
          <a:avLst>
            <a:gd name="adj1" fmla="val 18750"/>
            <a:gd name="adj2" fmla="val -8333"/>
            <a:gd name="adj3" fmla="val 45834"/>
            <a:gd name="adj4" fmla="val -279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機構が記入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 fPrintsWithSheet="0"/>
  </xdr:twoCellAnchor>
  <xdr:twoCellAnchor>
    <xdr:from>
      <xdr:col>15</xdr:col>
      <xdr:colOff>174625</xdr:colOff>
      <xdr:row>6</xdr:row>
      <xdr:rowOff>5869</xdr:rowOff>
    </xdr:from>
    <xdr:to>
      <xdr:col>18</xdr:col>
      <xdr:colOff>89447</xdr:colOff>
      <xdr:row>8</xdr:row>
      <xdr:rowOff>90869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63A28B8-D032-4BE6-A8AC-F776C137BF1E}"/>
            </a:ext>
          </a:extLst>
        </xdr:cNvPr>
        <xdr:cNvSpPr/>
      </xdr:nvSpPr>
      <xdr:spPr>
        <a:xfrm>
          <a:off x="10731500" y="1974369"/>
          <a:ext cx="2169072" cy="847000"/>
        </a:xfrm>
        <a:prstGeom prst="roundRect">
          <a:avLst/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記入不要のシート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35717</xdr:rowOff>
    </xdr:from>
    <xdr:to>
      <xdr:col>1</xdr:col>
      <xdr:colOff>1539875</xdr:colOff>
      <xdr:row>19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09B2F8-701F-4C28-901B-2D3D62A6A1E4}"/>
            </a:ext>
          </a:extLst>
        </xdr:cNvPr>
        <xdr:cNvSpPr txBox="1"/>
      </xdr:nvSpPr>
      <xdr:spPr>
        <a:xfrm>
          <a:off x="23812" y="216692"/>
          <a:ext cx="2630488" cy="3612358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42676</xdr:rowOff>
    </xdr:from>
    <xdr:to>
      <xdr:col>1</xdr:col>
      <xdr:colOff>1539875</xdr:colOff>
      <xdr:row>19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191DE7-8A31-416F-AB5D-A7532041F253}"/>
            </a:ext>
          </a:extLst>
        </xdr:cNvPr>
        <xdr:cNvSpPr txBox="1"/>
      </xdr:nvSpPr>
      <xdr:spPr>
        <a:xfrm>
          <a:off x="23812" y="223651"/>
          <a:ext cx="2630488" cy="360539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９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endParaRPr kumimoji="1" lang="en-US" altLang="ja-JP" sz="1100">
            <a:latin typeface="+mn-ea"/>
            <a:ea typeface="+mn-ea"/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35719</xdr:rowOff>
    </xdr:from>
    <xdr:to>
      <xdr:col>1</xdr:col>
      <xdr:colOff>1539875</xdr:colOff>
      <xdr:row>19</xdr:row>
      <xdr:rowOff>317501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C08EFF-A7A6-4828-9D33-9D773DA85D9B}"/>
            </a:ext>
          </a:extLst>
        </xdr:cNvPr>
        <xdr:cNvSpPr txBox="1"/>
      </xdr:nvSpPr>
      <xdr:spPr>
        <a:xfrm>
          <a:off x="23812" y="205052"/>
          <a:ext cx="2627313" cy="3583782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用シート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**確認**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②研究開発課題名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③副題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代表研究者用シートにて記入されて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いる場合、表示されます。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**記入・設定**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①管理番号（半角）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研究分担者の法人名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課税条件をプルダウンで選択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一般管理費率（小数点第１まで）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**確認**</a:t>
          </a:r>
          <a:endParaRPr lang="ja-JP" altLang="ja-JP" sz="1400">
            <a:effectLst/>
          </a:endParaRPr>
        </a:p>
        <a:p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消費税率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代表研究者用シートにて記入、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選択されている場合、表示されます。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**記入**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研究期間に対応した大項目</a:t>
          </a:r>
          <a:endParaRPr lang="ja-JP" altLang="ja-JP" sz="14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）の経費金額</a:t>
          </a:r>
          <a:endParaRPr lang="ja-JP" altLang="ja-JP" sz="1400">
            <a:effectLst/>
          </a:endParaRPr>
        </a:p>
        <a:p>
          <a:endParaRPr kumimoji="1" lang="en-US" altLang="ja-JP" sz="1100">
            <a:latin typeface="+mn-ea"/>
            <a:ea typeface="+mn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18586</xdr:colOff>
      <xdr:row>1</xdr:row>
      <xdr:rowOff>123805</xdr:rowOff>
    </xdr:from>
    <xdr:to>
      <xdr:col>3</xdr:col>
      <xdr:colOff>10583</xdr:colOff>
      <xdr:row>18</xdr:row>
      <xdr:rowOff>221454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586" y="302399"/>
          <a:ext cx="2504216" cy="3217086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代表研究者用シート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①管理番号（半角）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②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研究開発課題名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（実施計画書の表紙と同じ名称）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③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副題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（同上。無ければ空欄）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代表研究者の法人名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をプルダウンで選択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⑥一般管理費率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⑦消費税率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10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⑧研究期間に対応した大項目（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31748</xdr:colOff>
      <xdr:row>1</xdr:row>
      <xdr:rowOff>27150</xdr:rowOff>
    </xdr:from>
    <xdr:to>
      <xdr:col>1</xdr:col>
      <xdr:colOff>1548847</xdr:colOff>
      <xdr:row>19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1748" y="208125"/>
          <a:ext cx="2631524" cy="365902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研究分担者１用シート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35720</xdr:colOff>
      <xdr:row>1</xdr:row>
      <xdr:rowOff>31751</xdr:rowOff>
    </xdr:from>
    <xdr:to>
      <xdr:col>1</xdr:col>
      <xdr:colOff>1552819</xdr:colOff>
      <xdr:row>19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B4AE35-D4D1-4866-A031-C1A01987E4D9}"/>
            </a:ext>
          </a:extLst>
        </xdr:cNvPr>
        <xdr:cNvSpPr txBox="1"/>
      </xdr:nvSpPr>
      <xdr:spPr>
        <a:xfrm>
          <a:off x="35720" y="212726"/>
          <a:ext cx="2631524" cy="3635374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24849</xdr:rowOff>
    </xdr:from>
    <xdr:to>
      <xdr:col>1</xdr:col>
      <xdr:colOff>1551494</xdr:colOff>
      <xdr:row>19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F4096D-0F22-4A3E-939D-1B192CCA8D49}"/>
            </a:ext>
          </a:extLst>
        </xdr:cNvPr>
        <xdr:cNvSpPr txBox="1"/>
      </xdr:nvSpPr>
      <xdr:spPr>
        <a:xfrm>
          <a:off x="34395" y="205824"/>
          <a:ext cx="2631524" cy="362322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３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29736</xdr:rowOff>
    </xdr:from>
    <xdr:to>
      <xdr:col>1</xdr:col>
      <xdr:colOff>1551494</xdr:colOff>
      <xdr:row>19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53CAF-816C-4663-8922-788C0799A54F}"/>
            </a:ext>
          </a:extLst>
        </xdr:cNvPr>
        <xdr:cNvSpPr txBox="1"/>
      </xdr:nvSpPr>
      <xdr:spPr>
        <a:xfrm>
          <a:off x="34395" y="210711"/>
          <a:ext cx="2631524" cy="363738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４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35717</xdr:rowOff>
    </xdr:from>
    <xdr:to>
      <xdr:col>1</xdr:col>
      <xdr:colOff>1550458</xdr:colOff>
      <xdr:row>19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7A8F74-ACEB-4AD5-91D8-523464B40C57}"/>
            </a:ext>
          </a:extLst>
        </xdr:cNvPr>
        <xdr:cNvSpPr txBox="1"/>
      </xdr:nvSpPr>
      <xdr:spPr>
        <a:xfrm>
          <a:off x="34395" y="216692"/>
          <a:ext cx="2640013" cy="3679033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５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35718</xdr:rowOff>
    </xdr:from>
    <xdr:to>
      <xdr:col>1</xdr:col>
      <xdr:colOff>1539875</xdr:colOff>
      <xdr:row>19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5E503C-83F0-421B-99EE-EBFA11422D0D}"/>
            </a:ext>
          </a:extLst>
        </xdr:cNvPr>
        <xdr:cNvSpPr txBox="1"/>
      </xdr:nvSpPr>
      <xdr:spPr>
        <a:xfrm>
          <a:off x="23812" y="216693"/>
          <a:ext cx="2630488" cy="3650457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６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35717</xdr:rowOff>
    </xdr:from>
    <xdr:to>
      <xdr:col>1</xdr:col>
      <xdr:colOff>1539875</xdr:colOff>
      <xdr:row>19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6FB4EC-0730-4F96-86A3-22D219B334FF}"/>
            </a:ext>
          </a:extLst>
        </xdr:cNvPr>
        <xdr:cNvSpPr txBox="1"/>
      </xdr:nvSpPr>
      <xdr:spPr>
        <a:xfrm>
          <a:off x="23812" y="216692"/>
          <a:ext cx="2630488" cy="3650458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7C80"/>
    <pageSetUpPr fitToPage="1"/>
  </sheetPr>
  <dimension ref="A1:R34"/>
  <sheetViews>
    <sheetView zoomScale="70" zoomScaleNormal="70" workbookViewId="0">
      <selection activeCell="O10" sqref="O10"/>
    </sheetView>
  </sheetViews>
  <sheetFormatPr defaultColWidth="9" defaultRowHeight="13.5" x14ac:dyDescent="0.15"/>
  <cols>
    <col min="1" max="2" width="6.625" style="51" customWidth="1"/>
    <col min="3" max="3" width="11.625" style="51" customWidth="1"/>
    <col min="4" max="4" width="14.625" style="51" customWidth="1"/>
    <col min="5" max="5" width="26" style="51" customWidth="1"/>
    <col min="6" max="9" width="14.625" style="51" customWidth="1"/>
    <col min="10" max="14" width="14.625" style="51" hidden="1" customWidth="1"/>
    <col min="15" max="15" width="14.625" style="51" customWidth="1"/>
    <col min="16" max="16" width="11.625" style="51" customWidth="1"/>
    <col min="17" max="16384" width="9" style="51"/>
  </cols>
  <sheetData>
    <row r="1" spans="1:16" ht="28.5" customHeight="1" x14ac:dyDescent="0.15">
      <c r="A1" s="3" t="str">
        <f>代表研究者用!A1</f>
        <v>（高度）様式K-3-1a (2026-1)</v>
      </c>
      <c r="F1" s="191" t="s">
        <v>73</v>
      </c>
      <c r="G1" s="191"/>
      <c r="H1" s="191"/>
      <c r="I1" s="191"/>
      <c r="N1" s="131"/>
      <c r="O1" s="130"/>
    </row>
    <row r="2" spans="1:16" ht="24.75" customHeight="1" x14ac:dyDescent="0.15">
      <c r="B2" s="216" t="s">
        <v>75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9"/>
    </row>
    <row r="3" spans="1:16" ht="21" customHeight="1" x14ac:dyDescent="0.15">
      <c r="B3" s="54"/>
      <c r="C3" s="226"/>
      <c r="D3" s="226"/>
      <c r="E3" s="124"/>
      <c r="F3" s="125"/>
      <c r="G3" s="125"/>
      <c r="H3" s="125"/>
      <c r="I3" s="126" t="s">
        <v>82</v>
      </c>
      <c r="J3" s="125"/>
      <c r="K3" s="125"/>
      <c r="L3" s="125"/>
      <c r="N3" s="222"/>
      <c r="O3" s="223"/>
      <c r="P3" s="54"/>
    </row>
    <row r="4" spans="1:16" ht="30" customHeight="1" x14ac:dyDescent="0.15">
      <c r="B4" s="54"/>
      <c r="C4" s="225" t="s">
        <v>53</v>
      </c>
      <c r="D4" s="225"/>
      <c r="E4" s="224" t="str">
        <f>IF(代表研究者用!$F$23="","",代表研究者用!$F$23)</f>
        <v>○○○○○○○○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55"/>
    </row>
    <row r="5" spans="1:16" ht="30" customHeight="1" x14ac:dyDescent="0.15">
      <c r="B5" s="54"/>
      <c r="C5" s="3"/>
      <c r="D5" s="2" t="s">
        <v>35</v>
      </c>
      <c r="E5" s="224" t="str">
        <f>IF(代表研究者用!$F$24="","",代表研究者用!$F$24)</f>
        <v>△△△△△△△△</v>
      </c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56"/>
    </row>
    <row r="6" spans="1:16" ht="20.100000000000001" customHeight="1" thickBot="1" x14ac:dyDescent="0.2">
      <c r="A6" s="12"/>
      <c r="B6" s="143"/>
      <c r="C6" s="143"/>
      <c r="D6" s="143"/>
      <c r="E6" s="12"/>
      <c r="F6" s="144"/>
      <c r="G6" s="144"/>
      <c r="H6" s="145"/>
      <c r="I6" s="145"/>
      <c r="J6" s="145"/>
      <c r="K6" s="146"/>
      <c r="L6" s="145"/>
      <c r="M6" s="145"/>
      <c r="N6" s="145"/>
      <c r="O6" s="147" t="s">
        <v>33</v>
      </c>
      <c r="P6" s="55" t="s">
        <v>16</v>
      </c>
    </row>
    <row r="7" spans="1:16" ht="30" customHeight="1" thickBot="1" x14ac:dyDescent="0.2">
      <c r="A7" s="232" t="s">
        <v>24</v>
      </c>
      <c r="B7" s="233"/>
      <c r="C7" s="148" t="s">
        <v>23</v>
      </c>
      <c r="D7" s="148" t="s">
        <v>71</v>
      </c>
      <c r="E7" s="142" t="s">
        <v>76</v>
      </c>
      <c r="F7" s="117">
        <f>代表研究者用!G28</f>
        <v>2026</v>
      </c>
      <c r="G7" s="117">
        <f>F7+1</f>
        <v>2027</v>
      </c>
      <c r="H7" s="117">
        <f t="shared" ref="H7:N7" si="0">G7+1</f>
        <v>2028</v>
      </c>
      <c r="I7" s="117">
        <f t="shared" si="0"/>
        <v>2029</v>
      </c>
      <c r="J7" s="117">
        <f t="shared" si="0"/>
        <v>2030</v>
      </c>
      <c r="K7" s="117">
        <f t="shared" si="0"/>
        <v>2031</v>
      </c>
      <c r="L7" s="117">
        <f t="shared" si="0"/>
        <v>2032</v>
      </c>
      <c r="M7" s="117">
        <f t="shared" si="0"/>
        <v>2033</v>
      </c>
      <c r="N7" s="117">
        <f t="shared" si="0"/>
        <v>2034</v>
      </c>
      <c r="O7" s="17" t="s">
        <v>32</v>
      </c>
    </row>
    <row r="8" spans="1:16" ht="30" customHeight="1" x14ac:dyDescent="0.15">
      <c r="A8" s="234" t="s">
        <v>25</v>
      </c>
      <c r="B8" s="235"/>
      <c r="C8" s="252" t="str">
        <f>IF(代表研究者用!$F$22="","",代表研究者用!$F$22)</f>
        <v/>
      </c>
      <c r="D8" s="254" t="str">
        <f>IF(代表研究者用!$B$23="１：税抜用","税抜",IF(代表研究者用!$B$23="２：税込用","税込",""))</f>
        <v/>
      </c>
      <c r="E8" s="213" t="str">
        <f>IF(代表研究者用!$F$25="","",代表研究者用!$F$25)</f>
        <v>〇〇〇〇株式会社</v>
      </c>
      <c r="F8" s="149" t="str">
        <f>IFERROR(IF($D$8="税抜",代表研究者用!G$37,IF($D$8="税込",代表研究者用!G$53,"")),"")</f>
        <v/>
      </c>
      <c r="G8" s="150" t="str">
        <f>IFERROR(IF($D$8="税抜",代表研究者用!H$37,IF($D$8="税込",代表研究者用!H$53,"")),"")</f>
        <v/>
      </c>
      <c r="H8" s="151" t="str">
        <f>IFERROR(IF($D$8="税抜",代表研究者用!I$37,IF($D$8="税込",代表研究者用!I$53,"")),"")</f>
        <v/>
      </c>
      <c r="I8" s="150" t="str">
        <f>IFERROR(IF($D$8="税抜",代表研究者用!J$37,IF($D$8="税込",代表研究者用!J$53,"")),"")</f>
        <v/>
      </c>
      <c r="J8" s="151" t="str">
        <f>IFERROR(IF($D$8="税抜",代表研究者用!K$37,IF($D$8="税込",代表研究者用!K$53,"")),"")</f>
        <v/>
      </c>
      <c r="K8" s="150" t="str">
        <f>IFERROR(IF($D$8="税抜",代表研究者用!L$37,IF($D$8="税込",代表研究者用!L$53,"")),"")</f>
        <v/>
      </c>
      <c r="L8" s="151" t="str">
        <f>IFERROR(IF($D$8="税抜",代表研究者用!M$37,IF($D$8="税込",代表研究者用!M$53,"")),"")</f>
        <v/>
      </c>
      <c r="M8" s="150" t="str">
        <f>IFERROR(IF($D$8="税抜",代表研究者用!N$37,IF($D$8="税込",代表研究者用!N$53,"")),"")</f>
        <v/>
      </c>
      <c r="N8" s="152" t="str">
        <f>IFERROR(IF($D$8="税抜",代表研究者用!O$37,IF($D$8="税込",代表研究者用!O$53,"")),"")</f>
        <v/>
      </c>
      <c r="O8" s="153">
        <f>IF($E$8="","",SUM($F8:$N8))</f>
        <v>0</v>
      </c>
    </row>
    <row r="9" spans="1:16" ht="30" customHeight="1" thickBot="1" x14ac:dyDescent="0.2">
      <c r="A9" s="236"/>
      <c r="B9" s="237"/>
      <c r="C9" s="253"/>
      <c r="D9" s="255"/>
      <c r="E9" s="203"/>
      <c r="F9" s="154" t="str">
        <f>IFERROR(IF($D$8="税抜",代表研究者用!G$36,IF($D$8="税込",代表研究者用!G$52,"")),"")</f>
        <v/>
      </c>
      <c r="G9" s="155" t="str">
        <f>IFERROR(IF($D$8="税抜",代表研究者用!H$36,IF($D$8="税込",代表研究者用!H$52,"")),"")</f>
        <v/>
      </c>
      <c r="H9" s="156" t="str">
        <f>IFERROR(IF($D$8="税抜",代表研究者用!I$36,IF($D$8="税込",代表研究者用!I$52,"")),"")</f>
        <v/>
      </c>
      <c r="I9" s="155" t="str">
        <f>IFERROR(IF($D$8="税抜",代表研究者用!J$36,IF($D$8="税込",代表研究者用!J$52,"")),"")</f>
        <v/>
      </c>
      <c r="J9" s="156" t="str">
        <f>IFERROR(IF($D$8="税抜",代表研究者用!K$36,IF($D$8="税込",代表研究者用!K$52,"")),"")</f>
        <v/>
      </c>
      <c r="K9" s="155" t="str">
        <f>IFERROR(IF($D$8="税抜",代表研究者用!L$36,IF($D$8="税込",代表研究者用!L$52,"")),"")</f>
        <v/>
      </c>
      <c r="L9" s="156" t="str">
        <f>IFERROR(IF($D$8="税抜",代表研究者用!M$36,IF($D$8="税込",代表研究者用!M$52,"")),"")</f>
        <v/>
      </c>
      <c r="M9" s="155" t="str">
        <f>IFERROR(IF($D$8="税抜",代表研究者用!N$36,IF($D$8="税込",代表研究者用!N$52,"")),"")</f>
        <v/>
      </c>
      <c r="N9" s="157" t="str">
        <f>IFERROR(IF($D$8="税抜",代表研究者用!O$36,IF($D$8="税込",代表研究者用!O$52,"")),"")</f>
        <v/>
      </c>
      <c r="O9" s="158">
        <f>IF($E$8="","",SUM($F9:$N9))</f>
        <v>0</v>
      </c>
    </row>
    <row r="10" spans="1:16" ht="30" customHeight="1" thickBot="1" x14ac:dyDescent="0.2">
      <c r="A10" s="229" t="s">
        <v>77</v>
      </c>
      <c r="B10" s="238">
        <v>1</v>
      </c>
      <c r="C10" s="214" t="str">
        <f>IF(研究分担者１用!$F$22="","",研究分担者１用!$F$22)</f>
        <v/>
      </c>
      <c r="D10" s="209" t="str">
        <f>IF(研究分担者１用!$B$24="１：税抜用","税抜",IF(研究分担者１用!$B$24="２：税込用","税込",""))</f>
        <v/>
      </c>
      <c r="E10" s="204" t="str">
        <f>IF(研究分担者１用!$F$25="","",研究分担者１用!$F$25)</f>
        <v>〇〇大学法人△△大学</v>
      </c>
      <c r="F10" s="149" t="str">
        <f>IFERROR(IF($D$10="税抜",研究分担者１用!G$37,IF($D$10="税込",研究分担者１用!G$53,"")),"")</f>
        <v/>
      </c>
      <c r="G10" s="150" t="str">
        <f>IFERROR(IF($D$10="税抜",研究分担者１用!H$37,IF($D$10="税込",研究分担者１用!H$53,"")),"")</f>
        <v/>
      </c>
      <c r="H10" s="151" t="str">
        <f>IFERROR(IF($D$10="税抜",研究分担者１用!I$37,IF($D$10="税込",研究分担者１用!I$53,"")),"")</f>
        <v/>
      </c>
      <c r="I10" s="150" t="str">
        <f>IFERROR(IF($D$10="税抜",研究分担者１用!J$37,IF($D$10="税込",研究分担者１用!J$53,"")),"")</f>
        <v/>
      </c>
      <c r="J10" s="151" t="str">
        <f>IFERROR(IF($D$10="税抜",研究分担者１用!K$37,IF($D$10="税込",研究分担者１用!K$53,"")),"")</f>
        <v/>
      </c>
      <c r="K10" s="150" t="str">
        <f>IFERROR(IF($D$10="税抜",研究分担者１用!L$37,IF($D$10="税込",研究分担者１用!L$53,"")),"")</f>
        <v/>
      </c>
      <c r="L10" s="151" t="str">
        <f>IFERROR(IF($D$10="税抜",研究分担者１用!M$37,IF($D$10="税込",研究分担者１用!M$53,"")),"")</f>
        <v/>
      </c>
      <c r="M10" s="150" t="str">
        <f>IFERROR(IF($D$10="税抜",研究分担者１用!N$37,IF($D$10="税込",研究分担者１用!N$53,"")),"")</f>
        <v/>
      </c>
      <c r="N10" s="152" t="str">
        <f>IFERROR(IF($D$10="税抜",研究分担者１用!O$37,IF($D$10="税込",研究分担者１用!O$53,"")),"")</f>
        <v/>
      </c>
      <c r="O10" s="153">
        <f t="shared" ref="O10:O11" si="1">IF($E$10="","",SUM($F10:$N10))</f>
        <v>0</v>
      </c>
    </row>
    <row r="11" spans="1:16" ht="30" customHeight="1" thickBot="1" x14ac:dyDescent="0.2">
      <c r="A11" s="230"/>
      <c r="B11" s="238"/>
      <c r="C11" s="215"/>
      <c r="D11" s="212"/>
      <c r="E11" s="205"/>
      <c r="F11" s="154" t="str">
        <f>IFERROR(IF($D$10="税抜",研究分担者１用!G$36,IF($D$10="税込",研究分担者１用!G$52,"")),"")</f>
        <v/>
      </c>
      <c r="G11" s="155" t="str">
        <f>IFERROR(IF($D$10="税抜",研究分担者１用!H$36,IF($D$10="税込",研究分担者１用!H$52,"")),"")</f>
        <v/>
      </c>
      <c r="H11" s="156" t="str">
        <f>IFERROR(IF($D$10="税抜",研究分担者１用!I$36,IF($D$10="税込",研究分担者１用!I$52,"")),"")</f>
        <v/>
      </c>
      <c r="I11" s="155" t="str">
        <f>IFERROR(IF($D$10="税抜",研究分担者１用!J$36,IF($D$10="税込",研究分担者１用!J$52,"")),"")</f>
        <v/>
      </c>
      <c r="J11" s="156" t="str">
        <f>IFERROR(IF($D$10="税抜",研究分担者１用!K$36,IF($D$10="税込",研究分担者１用!K$52,"")),"")</f>
        <v/>
      </c>
      <c r="K11" s="155" t="str">
        <f>IFERROR(IF($D$10="税抜",研究分担者１用!L$36,IF($D$10="税込",研究分担者１用!L$52,"")),"")</f>
        <v/>
      </c>
      <c r="L11" s="156" t="str">
        <f>IFERROR(IF($D$10="税抜",研究分担者１用!M$36,IF($D$10="税込",研究分担者１用!M$52,"")),"")</f>
        <v/>
      </c>
      <c r="M11" s="155" t="str">
        <f>IFERROR(IF($D$10="税抜",研究分担者１用!N$36,IF($D$10="税込",研究分担者１用!N$52,"")),"")</f>
        <v/>
      </c>
      <c r="N11" s="157" t="str">
        <f>IFERROR(IF($D$10="税抜",研究分担者１用!O$36,IF($D$10="税込",研究分担者１用!O$52,"")),"")</f>
        <v/>
      </c>
      <c r="O11" s="158">
        <f t="shared" si="1"/>
        <v>0</v>
      </c>
    </row>
    <row r="12" spans="1:16" ht="30" customHeight="1" thickBot="1" x14ac:dyDescent="0.2">
      <c r="A12" s="230"/>
      <c r="B12" s="239">
        <v>2</v>
      </c>
      <c r="C12" s="206" t="str">
        <f>IF(研究分担者２用!$F$22="","",研究分担者２用!$F$22)</f>
        <v/>
      </c>
      <c r="D12" s="227" t="str">
        <f>IF(研究分担者２用!$B$24="１：税抜用","税抜",IF(研究分担者２用!$B$24="２：税込用","税込",""))</f>
        <v/>
      </c>
      <c r="E12" s="204" t="str">
        <f>IF(研究分担者２用!$F$25="","",研究分担者２用!$F$25)</f>
        <v/>
      </c>
      <c r="F12" s="149" t="str">
        <f>IFERROR(IF($D$12="税抜",研究分担者２用!G$37,IF($D$12="税込",研究分担者２用!G$53,"")),"")</f>
        <v/>
      </c>
      <c r="G12" s="150" t="str">
        <f>IFERROR(IF($D$12="税抜",研究分担者２用!H$37,IF($D$12="税込",研究分担者２用!H$53,"")),"")</f>
        <v/>
      </c>
      <c r="H12" s="151" t="str">
        <f>IFERROR(IF($D$12="税抜",研究分担者２用!I$37,IF($D$12="税込",研究分担者２用!I$53,"")),"")</f>
        <v/>
      </c>
      <c r="I12" s="150" t="str">
        <f>IFERROR(IF($D$12="税抜",研究分担者２用!J$37,IF($D$12="税込",研究分担者２用!J$53,"")),"")</f>
        <v/>
      </c>
      <c r="J12" s="151" t="str">
        <f>IFERROR(IF($D$12="税抜",研究分担者２用!K$37,IF($D$12="税込",研究分担者２用!K$53,"")),"")</f>
        <v/>
      </c>
      <c r="K12" s="150" t="str">
        <f>IFERROR(IF($D$12="税抜",研究分担者２用!L$37,IF($D$12="税込",研究分担者２用!L$53,"")),"")</f>
        <v/>
      </c>
      <c r="L12" s="151" t="str">
        <f>IFERROR(IF($D$12="税抜",研究分担者２用!M$37,IF($D$12="税込",研究分担者２用!M$53,"")),"")</f>
        <v/>
      </c>
      <c r="M12" s="150" t="str">
        <f>IFERROR(IF($D$12="税抜",研究分担者２用!N$37,IF($D$12="税込",研究分担者２用!N$53,"")),"")</f>
        <v/>
      </c>
      <c r="N12" s="152" t="str">
        <f>IFERROR(IF($D$12="税抜",研究分担者２用!O$37,IF($D$12="税込",研究分担者２用!O$53,"")),"")</f>
        <v/>
      </c>
      <c r="O12" s="153" t="str">
        <f>IF($E$12="","",SUM($F12:$N12))</f>
        <v/>
      </c>
    </row>
    <row r="13" spans="1:16" ht="30" customHeight="1" thickBot="1" x14ac:dyDescent="0.2">
      <c r="A13" s="230"/>
      <c r="B13" s="239"/>
      <c r="C13" s="207"/>
      <c r="D13" s="228"/>
      <c r="E13" s="205"/>
      <c r="F13" s="154" t="str">
        <f>IFERROR(IF($D$12="税抜",研究分担者２用!G$36,IF($D$12="税込",研究分担者２用!G$52,"")),"")</f>
        <v/>
      </c>
      <c r="G13" s="155" t="str">
        <f>IFERROR(IF($D$12="税抜",研究分担者２用!H$36,IF($D$12="税込",研究分担者２用!H$52,"")),"")</f>
        <v/>
      </c>
      <c r="H13" s="156" t="str">
        <f>IFERROR(IF($D$12="税抜",研究分担者２用!I$36,IF($D$12="税込",研究分担者２用!I$52,"")),"")</f>
        <v/>
      </c>
      <c r="I13" s="155" t="str">
        <f>IFERROR(IF($D$12="税抜",研究分担者２用!J$36,IF($D$12="税込",研究分担者２用!J$52,"")),"")</f>
        <v/>
      </c>
      <c r="J13" s="156" t="str">
        <f>IFERROR(IF($D$12="税抜",研究分担者２用!K$36,IF($D$12="税込",研究分担者２用!K$52,"")),"")</f>
        <v/>
      </c>
      <c r="K13" s="155" t="str">
        <f>IFERROR(IF($D$12="税抜",研究分担者２用!L$36,IF($D$12="税込",研究分担者２用!L$52,"")),"")</f>
        <v/>
      </c>
      <c r="L13" s="156" t="str">
        <f>IFERROR(IF($D$12="税抜",研究分担者２用!M$36,IF($D$12="税込",研究分担者２用!M$52,"")),"")</f>
        <v/>
      </c>
      <c r="M13" s="155" t="str">
        <f>IFERROR(IF($D$12="税抜",研究分担者２用!N$36,IF($D$12="税込",研究分担者２用!N$52,"")),"")</f>
        <v/>
      </c>
      <c r="N13" s="157" t="str">
        <f>IFERROR(IF($D$12="税抜",研究分担者２用!O$36,IF($D$12="税込",研究分担者２用!O$52,"")),"")</f>
        <v/>
      </c>
      <c r="O13" s="158" t="str">
        <f>IF($E$12="","",SUM($F13:$N13))</f>
        <v/>
      </c>
    </row>
    <row r="14" spans="1:16" ht="30" customHeight="1" thickBot="1" x14ac:dyDescent="0.2">
      <c r="A14" s="230"/>
      <c r="B14" s="240">
        <v>3</v>
      </c>
      <c r="C14" s="206" t="str">
        <f>IF(研究分担者３用!$F$22="","",研究分担者３用!$F$22)</f>
        <v/>
      </c>
      <c r="D14" s="209" t="str">
        <f>IF(研究分担者３用!$B$24="１：税抜用","税抜",IF(研究分担者３用!$B$24="２：税込用","税込",""))</f>
        <v/>
      </c>
      <c r="E14" s="204" t="str">
        <f>IF(研究分担者３用!$F$25="","",研究分担者３用!$F$25)</f>
        <v/>
      </c>
      <c r="F14" s="149" t="str">
        <f>IFERROR(IF($D$14="税抜",研究分担者３用!G$37,IF($D$14="税込",研究分担者３用!G$53,"")),"")</f>
        <v/>
      </c>
      <c r="G14" s="150" t="str">
        <f>IFERROR(IF($D$14="税抜",研究分担者３用!H$37,IF($D$14="税込",研究分担者３用!H$53,"")),"")</f>
        <v/>
      </c>
      <c r="H14" s="150" t="str">
        <f>IFERROR(IF($D$14="税抜",研究分担者３用!I$37,IF($D$14="税込",研究分担者３用!I$53,"")),"")</f>
        <v/>
      </c>
      <c r="I14" s="150" t="str">
        <f>IFERROR(IF($D$14="税抜",研究分担者３用!J$37,IF($D$14="税込",研究分担者３用!J$53,"")),"")</f>
        <v/>
      </c>
      <c r="J14" s="150" t="str">
        <f>IFERROR(IF($D$14="税抜",研究分担者３用!K$37,IF($D$14="税込",研究分担者３用!K$53,"")),"")</f>
        <v/>
      </c>
      <c r="K14" s="150" t="str">
        <f>IFERROR(IF($D$14="税抜",研究分担者３用!L$37,IF($D$14="税込",研究分担者３用!L$53,"")),"")</f>
        <v/>
      </c>
      <c r="L14" s="150" t="str">
        <f>IFERROR(IF($D$14="税抜",研究分担者３用!M$37,IF($D$14="税込",研究分担者３用!M$53,"")),"")</f>
        <v/>
      </c>
      <c r="M14" s="150" t="str">
        <f>IFERROR(IF($D$14="税抜",研究分担者３用!N$37,IF($D$14="税込",研究分担者３用!N$53,"")),"")</f>
        <v/>
      </c>
      <c r="N14" s="152" t="str">
        <f>IFERROR(IF($D$14="税抜",研究分担者３用!O$37,IF($D$14="税込",研究分担者３用!O$53,"")),"")</f>
        <v/>
      </c>
      <c r="O14" s="153" t="str">
        <f>IF($E$14="","",SUM($F14:$N14))</f>
        <v/>
      </c>
    </row>
    <row r="15" spans="1:16" ht="30" customHeight="1" thickBot="1" x14ac:dyDescent="0.2">
      <c r="A15" s="230"/>
      <c r="B15" s="240"/>
      <c r="C15" s="207"/>
      <c r="D15" s="212"/>
      <c r="E15" s="205"/>
      <c r="F15" s="154" t="str">
        <f>IFERROR(IF($D$14="税抜",研究分担者３用!G$36,IF($D$14="税込",研究分担者３用!G$52,"")),"")</f>
        <v/>
      </c>
      <c r="G15" s="155" t="str">
        <f>IFERROR(IF($D$14="税抜",研究分担者３用!H$36,IF($D$14="税込",研究分担者３用!H$52,"")),"")</f>
        <v/>
      </c>
      <c r="H15" s="155" t="str">
        <f>IFERROR(IF($D$14="税抜",研究分担者３用!I$36,IF($D$14="税込",研究分担者３用!I$52,"")),"")</f>
        <v/>
      </c>
      <c r="I15" s="155" t="str">
        <f>IFERROR(IF($D$14="税抜",研究分担者３用!J$36,IF($D$14="税込",研究分担者３用!J$52,"")),"")</f>
        <v/>
      </c>
      <c r="J15" s="155" t="str">
        <f>IFERROR(IF($D$14="税抜",研究分担者３用!K$36,IF($D$14="税込",研究分担者３用!K$52,"")),"")</f>
        <v/>
      </c>
      <c r="K15" s="155" t="str">
        <f>IFERROR(IF($D$14="税抜",研究分担者３用!L$36,IF($D$14="税込",研究分担者３用!L$52,"")),"")</f>
        <v/>
      </c>
      <c r="L15" s="155" t="str">
        <f>IFERROR(IF($D$14="税抜",研究分担者３用!M$36,IF($D$14="税込",研究分担者３用!M$52,"")),"")</f>
        <v/>
      </c>
      <c r="M15" s="155" t="str">
        <f>IFERROR(IF($D$14="税抜",研究分担者３用!N$36,IF($D$14="税込",研究分担者３用!N$52,"")),"")</f>
        <v/>
      </c>
      <c r="N15" s="157" t="str">
        <f>IFERROR(IF($D$14="税抜",研究分担者３用!O$36,IF($D$14="税込",研究分担者３用!O$52,"")),"")</f>
        <v/>
      </c>
      <c r="O15" s="158" t="str">
        <f>IF($E$14="","",SUM($F15:$N15))</f>
        <v/>
      </c>
    </row>
    <row r="16" spans="1:16" ht="30" customHeight="1" thickBot="1" x14ac:dyDescent="0.2">
      <c r="A16" s="230"/>
      <c r="B16" s="241">
        <v>4</v>
      </c>
      <c r="C16" s="206" t="str">
        <f>IF(研究分担者４用!$F$22="","",研究分担者４用!$F$22)</f>
        <v/>
      </c>
      <c r="D16" s="209" t="str">
        <f>IF(研究分担者４用!$B$24="１：税抜用","税抜",IF(研究分担者４用!$B$24="２：税込用","税込",""))</f>
        <v/>
      </c>
      <c r="E16" s="204" t="str">
        <f>IF(研究分担者４用!$F$25="","",研究分担者４用!$F$25)</f>
        <v/>
      </c>
      <c r="F16" s="149" t="str">
        <f>IFERROR(IF($D$16="税抜",研究分担者４用!G$37,IF($D$16="税込",研究分担者４用!G$53,"")),"")</f>
        <v/>
      </c>
      <c r="G16" s="150" t="str">
        <f>IFERROR(IF($D$16="税抜",研究分担者４用!H$37,IF($D$16="税込",研究分担者４用!H$53,"")),"")</f>
        <v/>
      </c>
      <c r="H16" s="151" t="str">
        <f>IFERROR(IF($D$16="税抜",研究分担者４用!I$37,IF($D$16="税込",研究分担者４用!I$53,"")),"")</f>
        <v/>
      </c>
      <c r="I16" s="150" t="str">
        <f>IFERROR(IF($D$16="税抜",研究分担者４用!J$37,IF($D$16="税込",研究分担者４用!J$53,"")),"")</f>
        <v/>
      </c>
      <c r="J16" s="151" t="str">
        <f>IFERROR(IF($D$16="税抜",研究分担者４用!K$37,IF($D$16="税込",研究分担者４用!K$53,"")),"")</f>
        <v/>
      </c>
      <c r="K16" s="150" t="str">
        <f>IFERROR(IF($D$16="税抜",研究分担者４用!L$37,IF($D$16="税込",研究分担者４用!L$53,"")),"")</f>
        <v/>
      </c>
      <c r="L16" s="151" t="str">
        <f>IFERROR(IF($D$16="税抜",研究分担者４用!M$37,IF($D$16="税込",研究分担者４用!M$53,"")),"")</f>
        <v/>
      </c>
      <c r="M16" s="150" t="str">
        <f>IFERROR(IF($D$16="税抜",研究分担者４用!N$37,IF($D$16="税込",研究分担者４用!N$53,"")),"")</f>
        <v/>
      </c>
      <c r="N16" s="152" t="str">
        <f>IFERROR(IF($D$16="税抜",研究分担者４用!O$37,IF($D$16="税込",研究分担者４用!O$53,"")),"")</f>
        <v/>
      </c>
      <c r="O16" s="153" t="str">
        <f>IF($E$16="","",SUM($F16:$N16))</f>
        <v/>
      </c>
    </row>
    <row r="17" spans="1:18" ht="30" customHeight="1" thickBot="1" x14ac:dyDescent="0.2">
      <c r="A17" s="230"/>
      <c r="B17" s="241"/>
      <c r="C17" s="207"/>
      <c r="D17" s="212"/>
      <c r="E17" s="205"/>
      <c r="F17" s="154" t="str">
        <f>IFERROR(IF($D$16="税抜",研究分担者４用!G$36,IF($D$16="税込",研究分担者４用!G$52,"")),"")</f>
        <v/>
      </c>
      <c r="G17" s="155" t="str">
        <f>IFERROR(IF($D$16="税抜",研究分担者４用!H$36,IF($D$16="税込",研究分担者４用!H$52,"")),"")</f>
        <v/>
      </c>
      <c r="H17" s="156" t="str">
        <f>IFERROR(IF($D$16="税抜",研究分担者４用!I$36,IF($D$16="税込",研究分担者４用!I$52,"")),"")</f>
        <v/>
      </c>
      <c r="I17" s="155" t="str">
        <f>IFERROR(IF($D$16="税抜",研究分担者４用!J$36,IF($D$16="税込",研究分担者４用!J$52,"")),"")</f>
        <v/>
      </c>
      <c r="J17" s="156" t="str">
        <f>IFERROR(IF($D$16="税抜",研究分担者４用!K$36,IF($D$16="税込",研究分担者４用!K$52,"")),"")</f>
        <v/>
      </c>
      <c r="K17" s="155" t="str">
        <f>IFERROR(IF($D$16="税抜",研究分担者４用!L$36,IF($D$16="税込",研究分担者４用!L$52,"")),"")</f>
        <v/>
      </c>
      <c r="L17" s="156" t="str">
        <f>IFERROR(IF($D$16="税抜",研究分担者４用!M$36,IF($D$16="税込",研究分担者４用!M$52,"")),"")</f>
        <v/>
      </c>
      <c r="M17" s="155" t="str">
        <f>IFERROR(IF($D$16="税抜",研究分担者４用!N$36,IF($D$16="税込",研究分担者４用!N$52,"")),"")</f>
        <v/>
      </c>
      <c r="N17" s="157" t="str">
        <f>IFERROR(IF($D$16="税抜",研究分担者４用!O$36,IF($D$16="税込",研究分担者４用!O$52,"")),"")</f>
        <v/>
      </c>
      <c r="O17" s="158" t="str">
        <f>IF($E$16="","",SUM($F17:$N17))</f>
        <v/>
      </c>
    </row>
    <row r="18" spans="1:18" ht="30" customHeight="1" thickBot="1" x14ac:dyDescent="0.2">
      <c r="A18" s="230"/>
      <c r="B18" s="242">
        <v>5</v>
      </c>
      <c r="C18" s="206" t="str">
        <f>IF(研究分担者５用!$F$22="","",研究分担者５用!$F$22)</f>
        <v/>
      </c>
      <c r="D18" s="209" t="str">
        <f>IF(研究分担者５用!$B$24="１：税抜用","税抜",IF(研究分担者５用!$B$24="２：税込用","税込",""))</f>
        <v/>
      </c>
      <c r="E18" s="204" t="str">
        <f>IF(研究分担者５用!$F$25="","",研究分担者５用!$F$25)</f>
        <v/>
      </c>
      <c r="F18" s="149" t="str">
        <f>IFERROR(IF($D$18="税抜",研究分担者５用!G$37,IF($D$18="税込",研究分担者５用!G$53,"")),"")</f>
        <v/>
      </c>
      <c r="G18" s="150" t="str">
        <f>IFERROR(IF($D$18="税抜",研究分担者５用!H$37,IF($D$18="税込",研究分担者５用!H$53,"")),"")</f>
        <v/>
      </c>
      <c r="H18" s="151" t="str">
        <f>IFERROR(IF($D$18="税抜",研究分担者５用!I$37,IF($D$18="税込",研究分担者５用!I$53,"")),"")</f>
        <v/>
      </c>
      <c r="I18" s="150" t="str">
        <f>IFERROR(IF($D$18="税抜",研究分担者５用!J$37,IF($D$18="税込",研究分担者５用!J$53,"")),"")</f>
        <v/>
      </c>
      <c r="J18" s="151" t="str">
        <f>IFERROR(IF($D$18="税抜",研究分担者５用!K$37,IF($D$18="税込",研究分担者５用!K$53,"")),"")</f>
        <v/>
      </c>
      <c r="K18" s="150" t="str">
        <f>IFERROR(IF($D$18="税抜",研究分担者５用!L$37,IF($D$18="税込",研究分担者５用!L$53,"")),"")</f>
        <v/>
      </c>
      <c r="L18" s="151" t="str">
        <f>IFERROR(IF($D$18="税抜",研究分担者５用!M$37,IF($D$18="税込",研究分担者５用!M$53,"")),"")</f>
        <v/>
      </c>
      <c r="M18" s="150" t="str">
        <f>IFERROR(IF($D$18="税抜",研究分担者５用!N$37,IF($D$18="税込",研究分担者５用!N$53,"")),"")</f>
        <v/>
      </c>
      <c r="N18" s="152" t="str">
        <f>IFERROR(IF($D$18="税抜",研究分担者５用!O$37,IF($D$18="税込",研究分担者５用!O$53,"")),"")</f>
        <v/>
      </c>
      <c r="O18" s="153" t="str">
        <f>IF($E$18="","",SUM($F18:$N18))</f>
        <v/>
      </c>
    </row>
    <row r="19" spans="1:18" ht="30" customHeight="1" thickBot="1" x14ac:dyDescent="0.2">
      <c r="A19" s="230"/>
      <c r="B19" s="242"/>
      <c r="C19" s="207"/>
      <c r="D19" s="212"/>
      <c r="E19" s="205"/>
      <c r="F19" s="154" t="str">
        <f>IFERROR(IF($D$18="税抜",研究分担者５用!G$36,IF($D$18="税込",研究分担者５用!G$52,"")),"")</f>
        <v/>
      </c>
      <c r="G19" s="155" t="str">
        <f>IFERROR(IF($D$18="税抜",研究分担者５用!H$36,IF($D$18="税込",研究分担者５用!H$52,"")),"")</f>
        <v/>
      </c>
      <c r="H19" s="156" t="str">
        <f>IFERROR(IF($D$18="税抜",研究分担者５用!I$36,IF($D$18="税込",研究分担者５用!I$52,"")),"")</f>
        <v/>
      </c>
      <c r="I19" s="155" t="str">
        <f>IFERROR(IF($D$18="税抜",研究分担者５用!J$36,IF($D$18="税込",研究分担者５用!J$52,"")),"")</f>
        <v/>
      </c>
      <c r="J19" s="156" t="str">
        <f>IFERROR(IF($D$18="税抜",研究分担者５用!K$36,IF($D$18="税込",研究分担者５用!K$52,"")),"")</f>
        <v/>
      </c>
      <c r="K19" s="155" t="str">
        <f>IFERROR(IF($D$18="税抜",研究分担者５用!L$36,IF($D$18="税込",研究分担者５用!L$52,"")),"")</f>
        <v/>
      </c>
      <c r="L19" s="156" t="str">
        <f>IFERROR(IF($D$18="税抜",研究分担者５用!M$36,IF($D$18="税込",研究分担者５用!M$52,"")),"")</f>
        <v/>
      </c>
      <c r="M19" s="155" t="str">
        <f>IFERROR(IF($D$18="税抜",研究分担者５用!N$36,IF($D$18="税込",研究分担者５用!N$52,"")),"")</f>
        <v/>
      </c>
      <c r="N19" s="157" t="str">
        <f>IFERROR(IF($D$18="税抜",研究分担者５用!O$36,IF($D$18="税込",研究分担者５用!O$52,"")),"")</f>
        <v/>
      </c>
      <c r="O19" s="158" t="str">
        <f>IF($E$18="","",SUM($F19:$N19))</f>
        <v/>
      </c>
    </row>
    <row r="20" spans="1:18" ht="30" customHeight="1" thickBot="1" x14ac:dyDescent="0.2">
      <c r="A20" s="230"/>
      <c r="B20" s="243">
        <v>6</v>
      </c>
      <c r="C20" s="206" t="str">
        <f>IF(研究分担者６用!$F$22="","",研究分担者６用!$F$22)</f>
        <v/>
      </c>
      <c r="D20" s="209" t="str">
        <f>IF(研究分担者６用!$B$24="１：税抜用","税抜",IF(研究分担者６用!$B$24="２：税込用","税込",""))</f>
        <v/>
      </c>
      <c r="E20" s="204" t="str">
        <f>IF(研究分担者６用!$F$25="","",研究分担者６用!$F$25)</f>
        <v/>
      </c>
      <c r="F20" s="149" t="str">
        <f>IFERROR(IF($D$20="税抜",研究分担者６用!G$37,IF($D$20="税込",研究分担者６用!G$53,"")),"")</f>
        <v/>
      </c>
      <c r="G20" s="150" t="str">
        <f>IFERROR(IF($D$20="税抜",研究分担者６用!H$37,IF($D$20="税込",研究分担者６用!H$53,"")),"")</f>
        <v/>
      </c>
      <c r="H20" s="151" t="str">
        <f>IFERROR(IF($D$20="税抜",研究分担者６用!I$37,IF($D$20="税込",研究分担者６用!I$53,"")),"")</f>
        <v/>
      </c>
      <c r="I20" s="150" t="str">
        <f>IFERROR(IF($D$20="税抜",研究分担者６用!J$37,IF($D$20="税込",研究分担者６用!J$53,"")),"")</f>
        <v/>
      </c>
      <c r="J20" s="151" t="str">
        <f>IFERROR(IF($D$20="税抜",研究分担者６用!K$37,IF($D$20="税込",研究分担者６用!K$53,"")),"")</f>
        <v/>
      </c>
      <c r="K20" s="150" t="str">
        <f>IFERROR(IF($D$20="税抜",研究分担者６用!L$37,IF($D$20="税込",研究分担者６用!L$53,"")),"")</f>
        <v/>
      </c>
      <c r="L20" s="151" t="str">
        <f>IFERROR(IF($D$20="税抜",研究分担者６用!M$37,IF($D$20="税込",研究分担者６用!M$53,"")),"")</f>
        <v/>
      </c>
      <c r="M20" s="150" t="str">
        <f>IFERROR(IF($D$20="税抜",研究分担者６用!N$37,IF($D$20="税込",研究分担者６用!N$53,"")),"")</f>
        <v/>
      </c>
      <c r="N20" s="152" t="str">
        <f>IFERROR(IF($D$20="税抜",研究分担者６用!O$37,IF($D$20="税込",研究分担者６用!O$53,"")),"")</f>
        <v/>
      </c>
      <c r="O20" s="153" t="str">
        <f>IF($E$20="","",SUM($F20:$N20))</f>
        <v/>
      </c>
    </row>
    <row r="21" spans="1:18" ht="30" customHeight="1" thickBot="1" x14ac:dyDescent="0.2">
      <c r="A21" s="230"/>
      <c r="B21" s="243"/>
      <c r="C21" s="207"/>
      <c r="D21" s="212"/>
      <c r="E21" s="205"/>
      <c r="F21" s="154" t="str">
        <f>IFERROR(IF($D$20="税抜",研究分担者６用!G$36,IF($D$20="税込",研究分担者６用!G$52,"")),"")</f>
        <v/>
      </c>
      <c r="G21" s="155" t="str">
        <f>IFERROR(IF($D$20="税抜",研究分担者６用!H$36,IF($D$20="税込",研究分担者６用!H$52,"")),"")</f>
        <v/>
      </c>
      <c r="H21" s="156" t="str">
        <f>IFERROR(IF($D$20="税抜",研究分担者６用!I$36,IF($D$20="税込",研究分担者６用!I$52,"")),"")</f>
        <v/>
      </c>
      <c r="I21" s="155" t="str">
        <f>IFERROR(IF($D$20="税抜",研究分担者６用!J$36,IF($D$20="税込",研究分担者６用!J$52,"")),"")</f>
        <v/>
      </c>
      <c r="J21" s="156" t="str">
        <f>IFERROR(IF($D$20="税抜",研究分担者６用!K$36,IF($D$20="税込",研究分担者６用!K$52,"")),"")</f>
        <v/>
      </c>
      <c r="K21" s="155" t="str">
        <f>IFERROR(IF($D$20="税抜",研究分担者６用!L$36,IF($D$20="税込",研究分担者６用!L$52,"")),"")</f>
        <v/>
      </c>
      <c r="L21" s="156" t="str">
        <f>IFERROR(IF($D$20="税抜",研究分担者６用!M$36,IF($D$20="税込",研究分担者６用!M$52,"")),"")</f>
        <v/>
      </c>
      <c r="M21" s="155" t="str">
        <f>IFERROR(IF($D$20="税抜",研究分担者６用!N$36,IF($D$20="税込",研究分担者６用!N$52,"")),"")</f>
        <v/>
      </c>
      <c r="N21" s="157" t="str">
        <f>IFERROR(IF($D$20="税抜",研究分担者６用!O$36,IF($D$20="税込",研究分担者６用!O$52,"")),"")</f>
        <v/>
      </c>
      <c r="O21" s="158" t="str">
        <f>IF($E$20="","",SUM($F21:$N21))</f>
        <v/>
      </c>
    </row>
    <row r="22" spans="1:18" ht="30" customHeight="1" thickBot="1" x14ac:dyDescent="0.2">
      <c r="A22" s="230"/>
      <c r="B22" s="217">
        <v>7</v>
      </c>
      <c r="C22" s="206" t="str">
        <f>IF(研究分担者７用!$F$22="","",研究分担者７用!$F$22)</f>
        <v/>
      </c>
      <c r="D22" s="209" t="str">
        <f>IF(研究分担者７用!$B$24="１：税抜用","税抜",IF(研究分担者７用!$B$24="２：税込用","税込",""))</f>
        <v/>
      </c>
      <c r="E22" s="204" t="str">
        <f>IF(研究分担者７用!$F$25="","",研究分担者７用!$F$25)</f>
        <v/>
      </c>
      <c r="F22" s="149" t="str">
        <f>IFERROR(IF($D$22="税抜",研究分担者７用!G$37,IF($D$22="税込",研究分担者７用!G$53,"")),"")</f>
        <v/>
      </c>
      <c r="G22" s="150" t="str">
        <f>IFERROR(IF($D$22="税抜",研究分担者７用!H$37,IF($D$22="税込",研究分担者７用!H$53,"")),"")</f>
        <v/>
      </c>
      <c r="H22" s="151" t="str">
        <f>IFERROR(IF($D$22="税抜",研究分担者７用!I$37,IF($D$22="税込",研究分担者７用!I$53,"")),"")</f>
        <v/>
      </c>
      <c r="I22" s="150" t="str">
        <f>IFERROR(IF($D$22="税抜",研究分担者７用!J$37,IF($D$22="税込",研究分担者７用!J$53,"")),"")</f>
        <v/>
      </c>
      <c r="J22" s="151" t="str">
        <f>IFERROR(IF($D$22="税抜",研究分担者７用!K$37,IF($D$22="税込",研究分担者７用!K$53,"")),"")</f>
        <v/>
      </c>
      <c r="K22" s="150" t="str">
        <f>IFERROR(IF($D$22="税抜",研究分担者７用!L$37,IF($D$22="税込",研究分担者７用!L$53,"")),"")</f>
        <v/>
      </c>
      <c r="L22" s="151" t="str">
        <f>IFERROR(IF($D$22="税抜",研究分担者７用!M$37,IF($D$22="税込",研究分担者７用!M$53,"")),"")</f>
        <v/>
      </c>
      <c r="M22" s="150" t="str">
        <f>IFERROR(IF($D$22="税抜",研究分担者７用!N$37,IF($D$22="税込",研究分担者７用!N$53,"")),"")</f>
        <v/>
      </c>
      <c r="N22" s="152" t="str">
        <f>IFERROR(IF($D$22="税抜",研究分担者７用!O$37,IF($D$22="税込",研究分担者７用!O$53,"")),"")</f>
        <v/>
      </c>
      <c r="O22" s="153" t="str">
        <f>IF($E$22="","",SUM($F22:$N22))</f>
        <v/>
      </c>
    </row>
    <row r="23" spans="1:18" ht="30" customHeight="1" thickBot="1" x14ac:dyDescent="0.2">
      <c r="A23" s="230"/>
      <c r="B23" s="217"/>
      <c r="C23" s="208"/>
      <c r="D23" s="210"/>
      <c r="E23" s="211"/>
      <c r="F23" s="154" t="str">
        <f>IFERROR(IF($D$22="税抜",研究分担者７用!G$36,IF($D$22="税込",研究分担者７用!G$52,"")),"")</f>
        <v/>
      </c>
      <c r="G23" s="155" t="str">
        <f>IFERROR(IF($D$22="税抜",研究分担者７用!H$36,IF($D$22="税込",研究分担者７用!H$52,"")),"")</f>
        <v/>
      </c>
      <c r="H23" s="156" t="str">
        <f>IFERROR(IF($D$22="税抜",研究分担者７用!I$36,IF($D$22="税込",研究分担者７用!I$52,"")),"")</f>
        <v/>
      </c>
      <c r="I23" s="155" t="str">
        <f>IFERROR(IF($D$22="税抜",研究分担者７用!J$36,IF($D$22="税込",研究分担者７用!J$52,"")),"")</f>
        <v/>
      </c>
      <c r="J23" s="156" t="str">
        <f>IFERROR(IF($D$22="税抜",研究分担者７用!K$36,IF($D$22="税込",研究分担者７用!K$52,"")),"")</f>
        <v/>
      </c>
      <c r="K23" s="155" t="str">
        <f>IFERROR(IF($D$22="税抜",研究分担者７用!L$36,IF($D$22="税込",研究分担者７用!L$52,"")),"")</f>
        <v/>
      </c>
      <c r="L23" s="156" t="str">
        <f>IFERROR(IF($D$22="税抜",研究分担者７用!M$36,IF($D$22="税込",研究分担者７用!M$52,"")),"")</f>
        <v/>
      </c>
      <c r="M23" s="155" t="str">
        <f>IFERROR(IF($D$22="税抜",研究分担者７用!N$36,IF($D$22="税込",研究分担者７用!N$52,"")),"")</f>
        <v/>
      </c>
      <c r="N23" s="157" t="str">
        <f>IFERROR(IF($D$22="税抜",研究分担者７用!O$36,IF($D$22="税込",研究分担者７用!O$52,"")),"")</f>
        <v/>
      </c>
      <c r="O23" s="158" t="str">
        <f>IF($E$22="","",SUM($F23:$N23))</f>
        <v/>
      </c>
    </row>
    <row r="24" spans="1:18" ht="30" customHeight="1" x14ac:dyDescent="0.15">
      <c r="A24" s="230"/>
      <c r="B24" s="218">
        <v>8</v>
      </c>
      <c r="C24" s="214" t="str">
        <f>IF(研究分担者８用!$F$22="","",研究分担者８用!$F$22)</f>
        <v/>
      </c>
      <c r="D24" s="227" t="str">
        <f>IF(研究分担者８用!$B$24="１：税抜用","税抜",IF(研究分担者８用!$B$24="２：税込用","税込",""))</f>
        <v/>
      </c>
      <c r="E24" s="213" t="str">
        <f>IF(研究分担者８用!$F$25="","",研究分担者８用!$F$25)</f>
        <v/>
      </c>
      <c r="F24" s="149" t="str">
        <f>IFERROR(IF($D$24="税抜",研究分担者８用!G$37,IF($D$24="税込",研究分担者８用!G$53,"")),"")</f>
        <v/>
      </c>
      <c r="G24" s="150" t="str">
        <f>IFERROR(IF($D$24="税抜",研究分担者８用!H$37,IF($D$24="税込",研究分担者８用!H$53,"")),"")</f>
        <v/>
      </c>
      <c r="H24" s="151" t="str">
        <f>IFERROR(IF($D$24="税抜",研究分担者８用!I$37,IF($D$24="税込",研究分担者８用!I$53,"")),"")</f>
        <v/>
      </c>
      <c r="I24" s="150" t="str">
        <f>IFERROR(IF($D$24="税抜",研究分担者８用!J$37,IF($D$24="税込",研究分担者８用!J$53,"")),"")</f>
        <v/>
      </c>
      <c r="J24" s="151" t="str">
        <f>IFERROR(IF($D$24="税抜",研究分担者８用!K$37,IF($D$24="税込",研究分担者８用!K$53,"")),"")</f>
        <v/>
      </c>
      <c r="K24" s="150" t="str">
        <f>IFERROR(IF($D$24="税抜",研究分担者８用!L$37,IF($D$24="税込",研究分担者８用!L$53,"")),"")</f>
        <v/>
      </c>
      <c r="L24" s="151" t="str">
        <f>IFERROR(IF($D$24="税抜",研究分担者８用!M$37,IF($D$24="税込",研究分担者８用!M$53,"")),"")</f>
        <v/>
      </c>
      <c r="M24" s="150" t="str">
        <f>IFERROR(IF($D$24="税抜",研究分担者８用!N$37,IF($D$24="税込",研究分担者８用!N$53,"")),"")</f>
        <v/>
      </c>
      <c r="N24" s="152" t="str">
        <f>IFERROR(IF($D$24="税抜",研究分担者８用!O$37,IF($D$24="税込",研究分担者８用!O$53,"")),"")</f>
        <v/>
      </c>
      <c r="O24" s="153" t="str">
        <f>IF($E$24="","",SUM($F24:$N24))</f>
        <v/>
      </c>
    </row>
    <row r="25" spans="1:18" ht="30" customHeight="1" thickBot="1" x14ac:dyDescent="0.2">
      <c r="A25" s="230"/>
      <c r="B25" s="219"/>
      <c r="C25" s="215"/>
      <c r="D25" s="246"/>
      <c r="E25" s="202"/>
      <c r="F25" s="154" t="str">
        <f>IFERROR(IF($D$24="税抜",研究分担者８用!G$36,IF($D$24="税込",研究分担者８用!G$52,"")),"")</f>
        <v/>
      </c>
      <c r="G25" s="155" t="str">
        <f>IFERROR(IF($D$24="税抜",研究分担者８用!H$36,IF($D$24="税込",研究分担者８用!H$52,"")),"")</f>
        <v/>
      </c>
      <c r="H25" s="156" t="str">
        <f>IFERROR(IF($D$24="税抜",研究分担者８用!I$36,IF($D$24="税込",研究分担者８用!I$52,"")),"")</f>
        <v/>
      </c>
      <c r="I25" s="155" t="str">
        <f>IFERROR(IF($D$24="税抜",研究分担者８用!J$36,IF($D$24="税込",研究分担者８用!J$52,"")),"")</f>
        <v/>
      </c>
      <c r="J25" s="156" t="str">
        <f>IFERROR(IF($D$24="税抜",研究分担者８用!K$36,IF($D$24="税込",研究分担者８用!K$52,"")),"")</f>
        <v/>
      </c>
      <c r="K25" s="155" t="str">
        <f>IFERROR(IF($D$24="税抜",研究分担者８用!L$36,IF($D$24="税込",研究分担者８用!L$52,"")),"")</f>
        <v/>
      </c>
      <c r="L25" s="156" t="str">
        <f>IFERROR(IF($D$24="税抜",研究分担者８用!M$36,IF($D$24="税込",研究分担者８用!M$52,"")),"")</f>
        <v/>
      </c>
      <c r="M25" s="155" t="str">
        <f>IFERROR(IF($D$24="税抜",研究分担者８用!N$36,IF($D$24="税込",研究分担者８用!N$52,"")),"")</f>
        <v/>
      </c>
      <c r="N25" s="157" t="str">
        <f>IFERROR(IF($D$24="税抜",研究分担者８用!O$36,IF($D$24="税込",研究分担者８用!O$52,"")),"")</f>
        <v/>
      </c>
      <c r="O25" s="158" t="str">
        <f>IF($E$24="","",SUM($F25:$N25))</f>
        <v/>
      </c>
    </row>
    <row r="26" spans="1:18" ht="30" customHeight="1" x14ac:dyDescent="0.15">
      <c r="A26" s="230"/>
      <c r="B26" s="220">
        <v>9</v>
      </c>
      <c r="C26" s="214" t="str">
        <f>IF(研究分担者９用!$F$22="","",研究分担者９用!$F$22)</f>
        <v/>
      </c>
      <c r="D26" s="227" t="str">
        <f>IF(研究分担者９用!$B$24="１：税抜用","税抜",IF(研究分担者９用!$B$24="２：税込用","税込",""))</f>
        <v/>
      </c>
      <c r="E26" s="213" t="str">
        <f>IF(研究分担者９用!$F$25="","",研究分担者９用!$F$25)</f>
        <v/>
      </c>
      <c r="F26" s="149" t="str">
        <f>IFERROR(IF($D$26="税抜",研究分担者９用!G$37,IF($D$26="税込",研究分担者９用!G$53,"")),"")</f>
        <v/>
      </c>
      <c r="G26" s="150" t="str">
        <f>IFERROR(IF($D$26="税抜",研究分担者９用!H$37,IF($D$26="税込",研究分担者９用!H$53,"")),"")</f>
        <v/>
      </c>
      <c r="H26" s="151" t="str">
        <f>IFERROR(IF($D$26="税抜",研究分担者９用!I$37,IF($D$26="税込",研究分担者９用!I$53,"")),"")</f>
        <v/>
      </c>
      <c r="I26" s="150" t="str">
        <f>IFERROR(IF($D$26="税抜",研究分担者９用!J$37,IF($D$26="税込",研究分担者９用!J$53,"")),"")</f>
        <v/>
      </c>
      <c r="J26" s="151" t="str">
        <f>IFERROR(IF($D$26="税抜",研究分担者９用!K$37,IF($D$26="税込",研究分担者９用!K$53,"")),"")</f>
        <v/>
      </c>
      <c r="K26" s="150" t="str">
        <f>IFERROR(IF($D$26="税抜",研究分担者９用!L$37,IF($D$26="税込",研究分担者９用!L$53,"")),"")</f>
        <v/>
      </c>
      <c r="L26" s="151" t="str">
        <f>IFERROR(IF($D$26="税抜",研究分担者９用!M$37,IF($D$26="税込",研究分担者９用!M$53,"")),"")</f>
        <v/>
      </c>
      <c r="M26" s="150" t="str">
        <f>IFERROR(IF($D$26="税抜",研究分担者９用!N$37,IF($D$26="税込",研究分担者９用!N$53,"")),"")</f>
        <v/>
      </c>
      <c r="N26" s="152" t="str">
        <f>IFERROR(IF($D$26="税抜",研究分担者９用!O$37,IF($D$26="税込",研究分担者９用!O$53,"")),"")</f>
        <v/>
      </c>
      <c r="O26" s="153" t="str">
        <f>IF($E$26="","",SUM($F26:$N26))</f>
        <v/>
      </c>
    </row>
    <row r="27" spans="1:18" ht="30" customHeight="1" thickBot="1" x14ac:dyDescent="0.2">
      <c r="A27" s="230"/>
      <c r="B27" s="221"/>
      <c r="C27" s="215"/>
      <c r="D27" s="228"/>
      <c r="E27" s="203"/>
      <c r="F27" s="154" t="str">
        <f>IFERROR(IF($D$26="税抜",研究分担者９用!G$36,IF($D$26="税込",研究分担者９用!G$52,"")),"")</f>
        <v/>
      </c>
      <c r="G27" s="155" t="str">
        <f>IFERROR(IF($D$26="税抜",研究分担者９用!H$36,IF($D$26="税込",研究分担者９用!H$52,"")),"")</f>
        <v/>
      </c>
      <c r="H27" s="156" t="str">
        <f>IFERROR(IF($D$26="税抜",研究分担者９用!I$36,IF($D$26="税込",研究分担者９用!I$52,"")),"")</f>
        <v/>
      </c>
      <c r="I27" s="155" t="str">
        <f>IFERROR(IF($D$26="税抜",研究分担者９用!J$36,IF($D$26="税込",研究分担者９用!J$52,"")),"")</f>
        <v/>
      </c>
      <c r="J27" s="156" t="str">
        <f>IFERROR(IF($D$26="税抜",研究分担者９用!K$36,IF($D$26="税込",研究分担者９用!K$52,"")),"")</f>
        <v/>
      </c>
      <c r="K27" s="155" t="str">
        <f>IFERROR(IF($D$26="税抜",研究分担者９用!L$36,IF($D$26="税込",研究分担者９用!L$52,"")),"")</f>
        <v/>
      </c>
      <c r="L27" s="156" t="str">
        <f>IFERROR(IF($D$26="税抜",研究分担者９用!M$36,IF($D$26="税込",研究分担者９用!M$52,"")),"")</f>
        <v/>
      </c>
      <c r="M27" s="155" t="str">
        <f>IFERROR(IF($D$26="税抜",研究分担者９用!N$36,IF($D$26="税込",研究分担者９用!N$52,"")),"")</f>
        <v/>
      </c>
      <c r="N27" s="157" t="str">
        <f>IFERROR(IF($D$26="税抜",研究分担者９用!O$36,IF($D$26="税込",研究分担者９用!O$52,"")),"")</f>
        <v/>
      </c>
      <c r="O27" s="158" t="str">
        <f>IF($E$26="","",SUM($F27:$N27))</f>
        <v/>
      </c>
    </row>
    <row r="28" spans="1:18" ht="30" customHeight="1" x14ac:dyDescent="0.15">
      <c r="A28" s="230"/>
      <c r="B28" s="244">
        <v>10</v>
      </c>
      <c r="C28" s="214" t="str">
        <f>IF(研究分担者10用!$F$20="","",研究分担者10用!$F$20)</f>
        <v/>
      </c>
      <c r="D28" s="246" t="str">
        <f>IF(研究分担者10用!$B$23="１：税抜用","税抜経費",IF(研究分担者10用!$B$23="２：税込用","税込経費",""))</f>
        <v/>
      </c>
      <c r="E28" s="202" t="str">
        <f>IF(研究分担者10用!$F$24="","",研究分担者10用!$F$24)</f>
        <v/>
      </c>
      <c r="F28" s="149" t="str">
        <f>IFERROR(IF($D$28="税抜経費",研究分担者10用!G$37,IF($D$28="税込経費",研究分担者10用!G$54,"")),"")</f>
        <v/>
      </c>
      <c r="G28" s="159" t="str">
        <f>IFERROR(IF($D$28="税抜経費",研究分担者10用!H$37,IF($D$28="税込経費",研究分担者10用!H$54,"")),"")</f>
        <v/>
      </c>
      <c r="H28" s="150" t="str">
        <f>IFERROR(IF($D$28="税抜経費",研究分担者10用!I$37,IF($D$28="税込経費",研究分担者10用!I$54,"")),"")</f>
        <v/>
      </c>
      <c r="I28" s="151" t="str">
        <f>IFERROR(IF($D$28="税抜経費",研究分担者10用!J$37,IF($D$28="税込経費",研究分担者10用!J$54,"")),"")</f>
        <v/>
      </c>
      <c r="J28" s="150" t="str">
        <f>IFERROR(IF($D$28="税抜経費",研究分担者10用!K$37,IF($D$28="税込経費",研究分担者10用!K$54,"")),"")</f>
        <v/>
      </c>
      <c r="K28" s="151" t="str">
        <f>IFERROR(IF($D$28="税抜経費",研究分担者10用!L$37,IF($D$28="税込経費",研究分担者10用!L$54,"")),"")</f>
        <v/>
      </c>
      <c r="L28" s="150" t="str">
        <f>IFERROR(IF($D$28="税抜経費",研究分担者10用!M$37,IF($D$28="税込経費",研究分担者10用!M$54,"")),"")</f>
        <v/>
      </c>
      <c r="M28" s="152" t="str">
        <f>IFERROR(IF($D$28="税抜経費",研究分担者10用!N$37,IF($D$28="税込経費",研究分担者10用!N$54,"")),"")</f>
        <v/>
      </c>
      <c r="N28" s="152" t="str">
        <f>IFERROR(IF($D$28="税抜経費",研究分担者10用!O$37,IF($D$28="税込経費",研究分担者10用!O$54,"")),"")</f>
        <v/>
      </c>
      <c r="O28" s="153" t="str">
        <f>IF($E$28="","",SUM($F28:$N28))</f>
        <v/>
      </c>
    </row>
    <row r="29" spans="1:18" ht="30" customHeight="1" thickBot="1" x14ac:dyDescent="0.2">
      <c r="A29" s="231"/>
      <c r="B29" s="245"/>
      <c r="C29" s="215"/>
      <c r="D29" s="228"/>
      <c r="E29" s="203"/>
      <c r="F29" s="160" t="str">
        <f>IFERROR(IF($D$28="税抜経費",研究分担者10用!G$36,IF($D$28="税込経費",研究分担者10用!G$53,"")),"")</f>
        <v/>
      </c>
      <c r="G29" s="161" t="str">
        <f>IFERROR(IF($D$28="税抜経費",研究分担者10用!H$36,IF($D$28="税込経費",研究分担者10用!H$53,"")),"")</f>
        <v/>
      </c>
      <c r="H29" s="162" t="str">
        <f>IFERROR(IF($D$28="税抜経費",研究分担者10用!I$36,IF($D$28="税込経費",研究分担者10用!I$53,"")),"")</f>
        <v/>
      </c>
      <c r="I29" s="163" t="str">
        <f>IFERROR(IF($D$28="税抜経費",研究分担者10用!J$36,IF($D$28="税込経費",研究分担者10用!J$53,"")),"")</f>
        <v/>
      </c>
      <c r="J29" s="162" t="str">
        <f>IFERROR(IF($D$28="税抜経費",研究分担者10用!K$36,IF($D$28="税込経費",研究分担者10用!K$53,"")),"")</f>
        <v/>
      </c>
      <c r="K29" s="163" t="str">
        <f>IFERROR(IF($D$28="税抜経費",研究分担者10用!L$36,IF($D$28="税込経費",研究分担者10用!L$53,"")),"")</f>
        <v/>
      </c>
      <c r="L29" s="162" t="str">
        <f>IFERROR(IF($D$28="税抜経費",研究分担者10用!M$36,IF($D$28="税込経費",研究分担者10用!M$53,"")),"")</f>
        <v/>
      </c>
      <c r="M29" s="164" t="str">
        <f>IFERROR(IF($D$28="税抜経費",研究分担者10用!N$36,IF($D$28="税込経費",研究分担者10用!N$53,"")),"")</f>
        <v/>
      </c>
      <c r="N29" s="164" t="str">
        <f>IFERROR(IF($D$28="税抜経費",研究分担者10用!O$36,IF($D$28="税込経費",研究分担者10用!O$53,"")),"")</f>
        <v/>
      </c>
      <c r="O29" s="165" t="str">
        <f>IF($E$28="","",SUM($F29:$N29))</f>
        <v/>
      </c>
    </row>
    <row r="30" spans="1:18" ht="30" customHeight="1" x14ac:dyDescent="0.15">
      <c r="A30" s="166"/>
      <c r="B30" s="167"/>
      <c r="C30" s="256" t="s">
        <v>54</v>
      </c>
      <c r="D30" s="257"/>
      <c r="E30" s="258"/>
      <c r="F30" s="168">
        <f>IFERROR(SUM(F$8,F$10,F$12,F$14,F$16,F$18,F$20,F$22,F$24,F$26,F$28),"")</f>
        <v>0</v>
      </c>
      <c r="G30" s="169">
        <f t="shared" ref="G30:N30" si="2">IFERROR(SUM(G$8,G$10,G$12,G$14,G$16,G$18,G$20,G$22,G$24,G$26,G$28),"")</f>
        <v>0</v>
      </c>
      <c r="H30" s="169">
        <f t="shared" si="2"/>
        <v>0</v>
      </c>
      <c r="I30" s="169">
        <f t="shared" si="2"/>
        <v>0</v>
      </c>
      <c r="J30" s="169">
        <f t="shared" si="2"/>
        <v>0</v>
      </c>
      <c r="K30" s="169">
        <f t="shared" si="2"/>
        <v>0</v>
      </c>
      <c r="L30" s="169">
        <f t="shared" si="2"/>
        <v>0</v>
      </c>
      <c r="M30" s="169">
        <f t="shared" si="2"/>
        <v>0</v>
      </c>
      <c r="N30" s="170">
        <f t="shared" si="2"/>
        <v>0</v>
      </c>
      <c r="O30" s="171">
        <f>SUM($F30:$N30)</f>
        <v>0</v>
      </c>
      <c r="P30" s="75"/>
      <c r="Q30" s="75"/>
      <c r="R30" s="75"/>
    </row>
    <row r="31" spans="1:18" s="52" customFormat="1" ht="30" customHeight="1" thickBot="1" x14ac:dyDescent="0.2">
      <c r="A31" s="172"/>
      <c r="B31" s="173"/>
      <c r="C31" s="249" t="s">
        <v>9</v>
      </c>
      <c r="D31" s="250"/>
      <c r="E31" s="251"/>
      <c r="F31" s="174">
        <f>IFERROR(SUM(F$9,F$11,F$13,F$15,F$17,F$19,F$21,F$23,F$25,F$27,F$29),"")</f>
        <v>0</v>
      </c>
      <c r="G31" s="174">
        <f t="shared" ref="G31:N31" si="3">IFERROR(SUM(G$9,G$11,G$13,G$15,G$17,G$19,G$21,G$23,G$25,G$27,G$29),"")</f>
        <v>0</v>
      </c>
      <c r="H31" s="174">
        <f t="shared" si="3"/>
        <v>0</v>
      </c>
      <c r="I31" s="174">
        <f t="shared" si="3"/>
        <v>0</v>
      </c>
      <c r="J31" s="174">
        <f t="shared" si="3"/>
        <v>0</v>
      </c>
      <c r="K31" s="175">
        <f t="shared" si="3"/>
        <v>0</v>
      </c>
      <c r="L31" s="176">
        <f t="shared" si="3"/>
        <v>0</v>
      </c>
      <c r="M31" s="176">
        <f t="shared" si="3"/>
        <v>0</v>
      </c>
      <c r="N31" s="177">
        <f t="shared" si="3"/>
        <v>0</v>
      </c>
      <c r="O31" s="178">
        <f>SUM($F31:$N31)</f>
        <v>0</v>
      </c>
      <c r="P31" s="70"/>
      <c r="Q31" s="70"/>
      <c r="R31" s="70"/>
    </row>
    <row r="32" spans="1:18" ht="30" customHeight="1" thickBot="1" x14ac:dyDescent="0.2">
      <c r="A32" s="12"/>
      <c r="B32" s="114"/>
      <c r="C32" s="179"/>
      <c r="D32" s="247" t="s">
        <v>0</v>
      </c>
      <c r="E32" s="248"/>
      <c r="F32" s="180" t="str">
        <f>IF("１"=LEFT(代表研究者用!$B$23,1),代表研究者用!G$39,IF("２"=LEFT(代表研究者用!$B$23,1),代表研究者用!G$55,""))</f>
        <v/>
      </c>
      <c r="G32" s="181" t="str">
        <f>IF("１"=LEFT(代表研究者用!$B$23,1),代表研究者用!H$39,IF("２"=LEFT(代表研究者用!$B$23,1),代表研究者用!H$55,""))</f>
        <v/>
      </c>
      <c r="H32" s="181" t="str">
        <f>IF("１"=LEFT(代表研究者用!$B$23,1),代表研究者用!I$39,IF("２"=LEFT(代表研究者用!$B$23,1),代表研究者用!I$55,""))</f>
        <v/>
      </c>
      <c r="I32" s="182" t="str">
        <f>IF("１"=LEFT(代表研究者用!$B$23,1),代表研究者用!J$39,IF("２"=LEFT(代表研究者用!$B$23,1),代表研究者用!J$55,""))</f>
        <v/>
      </c>
      <c r="J32" s="198" t="str">
        <f>IF("１"=LEFT(代表研究者用!$B$23,1),代表研究者用!K$39,IF("２"=LEFT(代表研究者用!$B$23,1),代表研究者用!K$55,""))</f>
        <v/>
      </c>
      <c r="K32" s="181" t="str">
        <f>IF("１"=LEFT(代表研究者用!$B$23,1),代表研究者用!L$39,IF("２"=LEFT(代表研究者用!$B$23,1),代表研究者用!L$55,""))</f>
        <v/>
      </c>
      <c r="L32" s="181" t="str">
        <f>IF("１"=LEFT(代表研究者用!$B$23,1),代表研究者用!M$39,IF("２"=LEFT(代表研究者用!$B$23,1),代表研究者用!M$55,""))</f>
        <v/>
      </c>
      <c r="M32" s="181" t="str">
        <f>IF("１"=LEFT(代表研究者用!$B$23,1),代表研究者用!N$39,IF("２"=LEFT(代表研究者用!$B$23,1),代表研究者用!N$55,""))</f>
        <v/>
      </c>
      <c r="N32" s="182" t="str">
        <f>IF("１"=LEFT(代表研究者用!$B$23,1),代表研究者用!O$39,IF("２"=LEFT(代表研究者用!$B$23,1),代表研究者用!O$55,""))</f>
        <v/>
      </c>
      <c r="O32" s="183"/>
    </row>
    <row r="33" spans="1:15" ht="59.25" customHeight="1" x14ac:dyDescent="0.15">
      <c r="A33" s="12"/>
      <c r="B33" s="12"/>
      <c r="C33" s="184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15">
      <c r="F34" s="87"/>
    </row>
  </sheetData>
  <sheetProtection algorithmName="SHA-512" hashValue="6P7zTGQDJahpHXoS58EFkQAnBReoQweHmzFflOTguxSncEjUqD8Xsr798+gdGvcaYOO3GhK7ZzEwypbLDbrOrg==" saltValue="2F0rQWybtQfR8+VbgZYf8A==" spinCount="100000" sheet="1" formatColumns="0"/>
  <mergeCells count="55">
    <mergeCell ref="D32:E32"/>
    <mergeCell ref="C31:E31"/>
    <mergeCell ref="C8:C9"/>
    <mergeCell ref="D8:D9"/>
    <mergeCell ref="E8:E9"/>
    <mergeCell ref="C10:C11"/>
    <mergeCell ref="C14:C15"/>
    <mergeCell ref="D14:D15"/>
    <mergeCell ref="E14:E15"/>
    <mergeCell ref="C16:C17"/>
    <mergeCell ref="D16:D17"/>
    <mergeCell ref="E16:E17"/>
    <mergeCell ref="C18:C19"/>
    <mergeCell ref="D18:D19"/>
    <mergeCell ref="C30:E30"/>
    <mergeCell ref="C24:C25"/>
    <mergeCell ref="A10:A29"/>
    <mergeCell ref="C12:C13"/>
    <mergeCell ref="D12:D13"/>
    <mergeCell ref="E12:E13"/>
    <mergeCell ref="A7:B7"/>
    <mergeCell ref="A8:B9"/>
    <mergeCell ref="B10:B11"/>
    <mergeCell ref="B12:B13"/>
    <mergeCell ref="B14:B15"/>
    <mergeCell ref="B16:B17"/>
    <mergeCell ref="B18:B19"/>
    <mergeCell ref="B20:B21"/>
    <mergeCell ref="B28:B29"/>
    <mergeCell ref="D24:D25"/>
    <mergeCell ref="C28:C29"/>
    <mergeCell ref="D28:D29"/>
    <mergeCell ref="B2:O2"/>
    <mergeCell ref="B22:B23"/>
    <mergeCell ref="B24:B25"/>
    <mergeCell ref="B26:B27"/>
    <mergeCell ref="N3:O3"/>
    <mergeCell ref="E4:O4"/>
    <mergeCell ref="D10:D11"/>
    <mergeCell ref="E10:E11"/>
    <mergeCell ref="C4:D4"/>
    <mergeCell ref="C3:D3"/>
    <mergeCell ref="E5:O5"/>
    <mergeCell ref="D26:D27"/>
    <mergeCell ref="E26:E27"/>
    <mergeCell ref="E28:E29"/>
    <mergeCell ref="E18:E19"/>
    <mergeCell ref="C20:C21"/>
    <mergeCell ref="C22:C23"/>
    <mergeCell ref="E20:E21"/>
    <mergeCell ref="D22:D23"/>
    <mergeCell ref="E22:E23"/>
    <mergeCell ref="D20:D21"/>
    <mergeCell ref="E24:E25"/>
    <mergeCell ref="C26:C27"/>
  </mergeCells>
  <phoneticPr fontId="2"/>
  <conditionalFormatting sqref="N3:O3">
    <cfRule type="expression" dxfId="94" priority="1">
      <formula>$N$3=""</formula>
    </cfRule>
  </conditionalFormatting>
  <printOptions horizontalCentered="1"/>
  <pageMargins left="1.1023622047244095" right="1.1023622047244095" top="1.3779527559055118" bottom="0.19685039370078741" header="1.3779527559055118" footer="0.31496062992125984"/>
  <pageSetup paperSize="9" scale="56" orientation="portrait" blackAndWhite="1" horizontalDpi="1200" verticalDpi="1200" r:id="rId1"/>
  <headerFooter>
    <oddHeader xml:space="preserve">&amp;R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6" tint="0.39997558519241921"/>
    <pageSetUpPr fitToPage="1"/>
  </sheetPr>
  <dimension ref="A1:P66"/>
  <sheetViews>
    <sheetView zoomScale="70" zoomScaleNormal="70" workbookViewId="0">
      <selection activeCell="K1" sqref="K1:K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6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6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28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 t="str">
        <f>IF($A$12="１：税抜変更なし","適用シート","")</f>
        <v/>
      </c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29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fRQCdBYpMu7bfAvM8/SZ5YusojvuYf+eyWOHyRYp1UVU/Ku3vOO9JDSXA+g10VgL6fppmR97tyEdTXLYRoZAZQ==" saltValue="WDVFwtCwUXqB6YSDtuHwRQ==" spinCount="100000" sheet="1" formatCells="0" formatColumns="0"/>
  <protectedRanges>
    <protectedRange sqref="F25:F26" name="範囲2_1_1"/>
    <protectedRange sqref="G38:O38 G54:O54" name="範囲3_2"/>
    <protectedRange sqref="G29:O32" name="範囲6_5"/>
    <protectedRange sqref="G45:O48" name="範囲6_1_2"/>
    <protectedRange sqref="B24" name="範囲3_2_1"/>
  </protectedRanges>
  <mergeCells count="42">
    <mergeCell ref="E41:F41"/>
    <mergeCell ref="D29:D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5:F55"/>
    <mergeCell ref="E56:F56"/>
    <mergeCell ref="E57:F57"/>
    <mergeCell ref="E54:F54"/>
    <mergeCell ref="D43:E43"/>
    <mergeCell ref="A44:B44"/>
    <mergeCell ref="E44:F44"/>
    <mergeCell ref="D45:D53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A28:B28"/>
    <mergeCell ref="E28:F28"/>
    <mergeCell ref="A23:B23"/>
    <mergeCell ref="F23:P23"/>
    <mergeCell ref="F24:P24"/>
    <mergeCell ref="F25:P25"/>
    <mergeCell ref="E20:P20"/>
    <mergeCell ref="F21:P21"/>
    <mergeCell ref="F22:P22"/>
    <mergeCell ref="D16:F16"/>
    <mergeCell ref="A25:B25"/>
  </mergeCells>
  <phoneticPr fontId="2"/>
  <conditionalFormatting sqref="C28:P41">
    <cfRule type="expression" dxfId="23" priority="7">
      <formula>$B$24="２：税込用"</formula>
    </cfRule>
    <cfRule type="expression" dxfId="22" priority="8">
      <formula>$B$24="３：税抜→税込用へ変更"</formula>
    </cfRule>
    <cfRule type="expression" dxfId="21" priority="9">
      <formula>$B$24="４：税込→税抜用へ変更"</formula>
    </cfRule>
  </conditionalFormatting>
  <conditionalFormatting sqref="C44:P57">
    <cfRule type="expression" dxfId="20" priority="1">
      <formula>$B$24="１：税抜用"</formula>
    </cfRule>
    <cfRule type="expression" dxfId="19" priority="2">
      <formula>$B$24="３：税抜→税込用へ変更"</formula>
    </cfRule>
    <cfRule type="expression" dxfId="18" priority="3">
      <formula>$B$24="４：税込→税抜用へ変更"</formula>
    </cfRule>
  </conditionalFormatting>
  <conditionalFormatting sqref="D27:P27 F42:O42 D43:P43">
    <cfRule type="expression" dxfId="17" priority="288">
      <formula>$B$24="３：税抜→税込用へ変更"</formula>
    </cfRule>
    <cfRule type="expression" dxfId="16" priority="300">
      <formula>$B$24="４：税込→税抜用へ変更"</formula>
    </cfRule>
  </conditionalFormatting>
  <conditionalFormatting sqref="D27:P27">
    <cfRule type="expression" dxfId="15" priority="282">
      <formula>$B$24="２：税込用"</formula>
    </cfRule>
  </conditionalFormatting>
  <conditionalFormatting sqref="F42:O42 D43:P43">
    <cfRule type="expression" dxfId="14" priority="276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900-000000000000}">
      <formula1>0</formula1>
    </dataValidation>
    <dataValidation type="list" allowBlank="1" showInputMessage="1" showErrorMessage="1" sqref="B24" xr:uid="{00000000-0002-0000-09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2" tint="-0.499984740745262"/>
    <pageSetUpPr fitToPage="1"/>
  </sheetPr>
  <dimension ref="A1:P66"/>
  <sheetViews>
    <sheetView zoomScale="70" zoomScaleNormal="70" workbookViewId="0">
      <selection activeCell="K1" sqref="K1:K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.7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.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28</v>
      </c>
      <c r="E22" s="2" t="s">
        <v>7</v>
      </c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VQBGcGv0cqaHxWBbxDH5rVYsXYBFvApncL5B2+bq+8eFy5K8pnAcyEAvDKRSX0TiWO9EBdf8+bcEA7g/dkvT/Q==" saltValue="S4IRlsjZAiEh48q7ogCFZw==" spinCount="100000" sheet="1" formatCells="0" formatColumns="0"/>
  <protectedRanges>
    <protectedRange sqref="F25:F26" name="範囲2_1_1"/>
    <protectedRange sqref="G38:O38 G54:O54" name="範囲3_2"/>
    <protectedRange sqref="G45:O48" name="範囲6_1_2"/>
    <protectedRange sqref="G29:O32" name="範囲6"/>
    <protectedRange sqref="B24" name="範囲3_2_1"/>
  </protectedRanges>
  <mergeCells count="42">
    <mergeCell ref="E41:F41"/>
    <mergeCell ref="D29:D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5:F55"/>
    <mergeCell ref="E56:F56"/>
    <mergeCell ref="E57:F57"/>
    <mergeCell ref="E54:F54"/>
    <mergeCell ref="D43:E43"/>
    <mergeCell ref="A44:B44"/>
    <mergeCell ref="E44:F44"/>
    <mergeCell ref="D45:D53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A28:B28"/>
    <mergeCell ref="E28:F28"/>
    <mergeCell ref="A23:B23"/>
    <mergeCell ref="F23:P23"/>
    <mergeCell ref="F24:P24"/>
    <mergeCell ref="F25:P25"/>
    <mergeCell ref="E20:P20"/>
    <mergeCell ref="F21:P21"/>
    <mergeCell ref="F22:P22"/>
    <mergeCell ref="D16:F16"/>
    <mergeCell ref="A25:B25"/>
  </mergeCells>
  <phoneticPr fontId="2"/>
  <conditionalFormatting sqref="C28:P41">
    <cfRule type="expression" dxfId="13" priority="7">
      <formula>$B$24="２：税込用"</formula>
    </cfRule>
    <cfRule type="expression" dxfId="12" priority="8">
      <formula>$B$24="３：税抜→税込用へ変更"</formula>
    </cfRule>
    <cfRule type="expression" dxfId="11" priority="9">
      <formula>$B$24="４：税込→税抜用へ変更"</formula>
    </cfRule>
  </conditionalFormatting>
  <conditionalFormatting sqref="C44:P57">
    <cfRule type="expression" dxfId="10" priority="1">
      <formula>$B$24="１：税抜用"</formula>
    </cfRule>
    <cfRule type="expression" dxfId="9" priority="2">
      <formula>$B$24="３：税抜→税込用へ変更"</formula>
    </cfRule>
    <cfRule type="expression" dxfId="8" priority="3">
      <formula>$B$24="４：税込→税抜用へ変更"</formula>
    </cfRule>
  </conditionalFormatting>
  <conditionalFormatting sqref="D27:P27 F42:O42 D43:P43">
    <cfRule type="expression" dxfId="7" priority="313">
      <formula>$B$24="３：税抜→税込用へ変更"</formula>
    </cfRule>
    <cfRule type="expression" dxfId="6" priority="325">
      <formula>$B$24="４：税込→税抜用へ変更"</formula>
    </cfRule>
  </conditionalFormatting>
  <conditionalFormatting sqref="D27:P27">
    <cfRule type="expression" dxfId="5" priority="307">
      <formula>$B$24="２：税込用"</formula>
    </cfRule>
  </conditionalFormatting>
  <conditionalFormatting sqref="F42:O42 D43:P43">
    <cfRule type="expression" dxfId="4" priority="301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A00-000000000000}">
      <formula1>0</formula1>
    </dataValidation>
    <dataValidation type="list" allowBlank="1" showInputMessage="1" showErrorMessage="1" sqref="B24" xr:uid="{00000000-0002-0000-0A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5" tint="-0.249977111117893"/>
    <pageSetUpPr fitToPage="1"/>
  </sheetPr>
  <dimension ref="A1:P67"/>
  <sheetViews>
    <sheetView zoomScale="90" zoomScaleNormal="90" workbookViewId="0">
      <selection activeCell="E19" sqref="E19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5" width="12.75" customWidth="1"/>
    <col min="16" max="16" width="13.625" customWidth="1"/>
  </cols>
  <sheetData>
    <row r="1" spans="1:16" x14ac:dyDescent="0.15">
      <c r="A1" s="12" t="str">
        <f>代表研究者用!A1</f>
        <v>（高度）様式K-3-1a (2026-1)</v>
      </c>
    </row>
    <row r="2" spans="1:16" ht="14.25" x14ac:dyDescent="0.15">
      <c r="A2" s="12"/>
      <c r="B2" s="3"/>
      <c r="C2" s="5"/>
      <c r="D2" s="3"/>
      <c r="E2" s="91" t="str">
        <f>代表研究者用!E1</f>
        <v>［記入要領］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25" x14ac:dyDescent="0.15">
      <c r="A3" s="3"/>
      <c r="B3" s="3"/>
      <c r="C3" s="5"/>
      <c r="D3" s="3"/>
      <c r="E3" s="71" t="str">
        <f>代表研究者用!E2</f>
        <v>１．水色地/黄色地のセル</v>
      </c>
      <c r="F3" s="13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代表研究者用!E3</f>
        <v>　　・水色地のセルのみ必要事項を記入してください。</v>
      </c>
      <c r="F4" s="6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代表研究者用!E4</f>
        <v>　　・文字入力が不要なセルは空欄にしておいてください。</v>
      </c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代表研究者用!E5</f>
        <v>　　・費用欄には研究期間（変更契約年度含む）の各年度の計画額を記入してください。</v>
      </c>
      <c r="F6" s="1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代表研究者用!E6</f>
        <v>　　・費用欄の金額は０円を含め整数で記入してください。計算式および小数を含む金額を記入しないでください。</v>
      </c>
      <c r="F7" s="7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代表研究者用!E7</f>
        <v>　　・一般管理費率は小数点第１位までの数値（一般管理費率計算書で提示した率）を記入してください。</v>
      </c>
      <c r="F8" s="3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71" t="str">
        <f>代表研究者用!E8</f>
        <v>　　　（注．小数点第２位以降の数値を入力した場合、エラーメッセージが表示されます。）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71" t="str">
        <f>代表研究者用!E9</f>
        <v>　　・黄色地のセルは数式等が設定されております。（改変できないように保護されています。）</v>
      </c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3"/>
      <c r="E11" s="71"/>
      <c r="F11" s="1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代表研究者用!E10</f>
        <v>２．過去年度の費用欄</v>
      </c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15">
      <c r="A13" s="3"/>
      <c r="B13" s="3"/>
      <c r="C13" s="5"/>
      <c r="D13" s="5"/>
      <c r="E13" s="90" t="str">
        <f>代表研究者用!E11</f>
        <v>　　・過去年度の費用欄には最新の「実施計画書別紙１」に記載されている計画額を記入してください。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"/>
    </row>
    <row r="14" spans="1:16" x14ac:dyDescent="0.15">
      <c r="A14" s="3"/>
      <c r="B14" s="3"/>
      <c r="C14" s="5"/>
      <c r="D14" s="3"/>
      <c r="E14" s="90"/>
      <c r="F14" s="3"/>
      <c r="G14" s="24"/>
      <c r="H14" s="24"/>
      <c r="I14" s="24"/>
      <c r="J14" s="24"/>
      <c r="K14" s="24"/>
      <c r="L14" s="24"/>
      <c r="M14" s="24"/>
      <c r="N14" s="24"/>
      <c r="O14" s="24"/>
      <c r="P14" s="4"/>
    </row>
    <row r="15" spans="1:16" x14ac:dyDescent="0.15">
      <c r="A15" s="3"/>
      <c r="B15" s="3"/>
      <c r="C15" s="5"/>
      <c r="D15" s="3"/>
      <c r="E15" s="90" t="str">
        <f>代表研究者用!E12</f>
        <v>３．その他</v>
      </c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15">
      <c r="A16" s="3"/>
      <c r="B16" s="3"/>
      <c r="C16" s="5"/>
      <c r="D16" s="3"/>
      <c r="E16" s="90" t="str">
        <f>代表研究者用!E13</f>
        <v>　　・代表研究者の一般管理費率上限、消費税率は研究分担者のワークシートにリンクしています。</v>
      </c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15">
      <c r="A17" s="3"/>
      <c r="B17" s="3"/>
      <c r="C17" s="5"/>
      <c r="D17" s="3"/>
      <c r="E17" s="32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6.1" customHeight="1" x14ac:dyDescent="0.15">
      <c r="A18" s="3"/>
      <c r="B18" s="3"/>
      <c r="C18" s="5"/>
      <c r="D18" s="3"/>
      <c r="E18" s="313" t="str">
        <f>代表研究者用!$E$20</f>
        <v>年度別契約金額内訳一覧表【税込用・税抜用】</v>
      </c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</row>
    <row r="19" spans="1:16" ht="20.100000000000001" customHeight="1" x14ac:dyDescent="0.15">
      <c r="C19" s="98"/>
      <c r="D19" s="103"/>
      <c r="E19" s="47"/>
      <c r="F19" s="302"/>
      <c r="G19" s="303"/>
      <c r="H19" s="303"/>
      <c r="I19" s="303"/>
      <c r="J19" s="303"/>
      <c r="K19" s="303"/>
      <c r="L19" s="303"/>
      <c r="M19" s="303"/>
      <c r="N19" s="303"/>
      <c r="O19" s="303"/>
      <c r="P19" s="303"/>
    </row>
    <row r="20" spans="1:16" ht="27" customHeight="1" x14ac:dyDescent="0.15">
      <c r="C20" s="5" t="s">
        <v>46</v>
      </c>
      <c r="E20" s="2" t="s">
        <v>7</v>
      </c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</row>
    <row r="21" spans="1:16" ht="27" hidden="1" customHeight="1" x14ac:dyDescent="0.15">
      <c r="C21" s="5" t="s">
        <v>29</v>
      </c>
      <c r="E21" s="2"/>
      <c r="F21" s="224" t="e">
        <f>IF(代表研究者用!#REF!="","",代表研究者用!#REF!)</f>
        <v>#REF!</v>
      </c>
      <c r="G21" s="224"/>
      <c r="H21" s="224"/>
      <c r="I21" s="224"/>
      <c r="J21" s="224"/>
      <c r="K21" s="224"/>
      <c r="L21" s="224"/>
      <c r="M21" s="224"/>
      <c r="N21" s="224"/>
      <c r="O21" s="224"/>
      <c r="P21" s="224"/>
    </row>
    <row r="22" spans="1:16" ht="27" customHeight="1" x14ac:dyDescent="0.15">
      <c r="A22" s="295" t="s">
        <v>59</v>
      </c>
      <c r="B22" s="295"/>
      <c r="C22" s="5" t="s">
        <v>56</v>
      </c>
      <c r="E22" s="38" t="s">
        <v>53</v>
      </c>
      <c r="F22" s="224" t="str">
        <f>IF(代表研究者用!$F$23="","",代表研究者用!$F$23)</f>
        <v>○○○○○○○○</v>
      </c>
      <c r="G22" s="224"/>
      <c r="H22" s="224"/>
      <c r="I22" s="224"/>
      <c r="J22" s="224"/>
      <c r="K22" s="224"/>
      <c r="L22" s="224"/>
      <c r="M22" s="224"/>
      <c r="N22" s="224"/>
      <c r="O22" s="224"/>
      <c r="P22" s="224"/>
    </row>
    <row r="23" spans="1:16" ht="27" customHeight="1" x14ac:dyDescent="0.15">
      <c r="B23" s="116" t="s">
        <v>55</v>
      </c>
      <c r="C23" s="5" t="s">
        <v>57</v>
      </c>
      <c r="E23" s="2" t="s">
        <v>17</v>
      </c>
      <c r="F23" s="224" t="str">
        <f>IF(代表研究者用!$F$24="","",代表研究者用!$F$24)</f>
        <v>△△△△△△△△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27" customHeight="1" x14ac:dyDescent="0.15">
      <c r="A24" s="259" t="str">
        <f>IF(B23="１：税抜用","1番の表↓に記入してください。","")&amp;
IF(B23="２：税込用","2番の表↓↓に記入してください。","")</f>
        <v/>
      </c>
      <c r="B24" s="259"/>
      <c r="C24" s="5" t="s">
        <v>58</v>
      </c>
      <c r="E24" s="82" t="s">
        <v>38</v>
      </c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</row>
    <row r="25" spans="1:16" s="61" customFormat="1" ht="15" customHeight="1" thickBot="1" x14ac:dyDescent="0.2">
      <c r="A25" s="57"/>
      <c r="B25" s="57"/>
      <c r="C25" s="97" t="s">
        <v>61</v>
      </c>
      <c r="D25" s="60" t="s">
        <v>49</v>
      </c>
      <c r="E25" s="2"/>
      <c r="F25"/>
      <c r="G25" s="58"/>
      <c r="H25" s="58"/>
      <c r="I25" s="58"/>
      <c r="J25" s="68"/>
      <c r="K25" s="58"/>
      <c r="L25" s="58"/>
      <c r="M25" s="58"/>
      <c r="N25" s="58"/>
      <c r="O25" s="58"/>
      <c r="P25" s="59" t="s">
        <v>18</v>
      </c>
    </row>
    <row r="26" spans="1:16" ht="18" customHeight="1" thickBot="1" x14ac:dyDescent="0.2">
      <c r="A26" s="262" t="str">
        <f>IF($B$23="１：税抜用","１番 記入表  ＝＝＝＞","")</f>
        <v/>
      </c>
      <c r="B26" s="262"/>
      <c r="C26" s="62"/>
      <c r="D26" s="69" t="s">
        <v>20</v>
      </c>
      <c r="E26" s="287" t="s">
        <v>36</v>
      </c>
      <c r="F26" s="288"/>
      <c r="G26" s="121">
        <f>代表研究者用!G$28</f>
        <v>2026</v>
      </c>
      <c r="H26" s="122">
        <f>G26+1</f>
        <v>2027</v>
      </c>
      <c r="I26" s="122">
        <f t="shared" ref="I26:O26" si="0">H26+1</f>
        <v>2028</v>
      </c>
      <c r="J26" s="122">
        <f t="shared" si="0"/>
        <v>2029</v>
      </c>
      <c r="K26" s="122">
        <f t="shared" si="0"/>
        <v>2030</v>
      </c>
      <c r="L26" s="122">
        <f t="shared" si="0"/>
        <v>2031</v>
      </c>
      <c r="M26" s="122">
        <f t="shared" si="0"/>
        <v>2032</v>
      </c>
      <c r="N26" s="122">
        <f t="shared" si="0"/>
        <v>2033</v>
      </c>
      <c r="O26" s="123">
        <f t="shared" si="0"/>
        <v>2034</v>
      </c>
      <c r="P26" s="17" t="s">
        <v>15</v>
      </c>
    </row>
    <row r="27" spans="1:16" ht="15" customHeight="1" x14ac:dyDescent="0.15">
      <c r="A27" s="85"/>
      <c r="B27" s="84"/>
      <c r="C27" s="63"/>
      <c r="D27" s="265" t="s">
        <v>13</v>
      </c>
      <c r="E27" s="263" t="s">
        <v>1</v>
      </c>
      <c r="F27" s="264"/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15">
        <f>SUM($G27:$O27)</f>
        <v>0</v>
      </c>
    </row>
    <row r="28" spans="1:16" ht="15" customHeight="1" x14ac:dyDescent="0.15">
      <c r="A28" s="85"/>
      <c r="B28" s="84"/>
      <c r="C28" s="63"/>
      <c r="D28" s="266"/>
      <c r="E28" s="270" t="s">
        <v>2</v>
      </c>
      <c r="F28" s="271"/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10">
        <f t="shared" ref="P28:P32" si="1">SUM($G28:$O28)</f>
        <v>0</v>
      </c>
    </row>
    <row r="29" spans="1:16" ht="15" customHeight="1" x14ac:dyDescent="0.15">
      <c r="A29" s="45"/>
      <c r="B29" s="84"/>
      <c r="C29" s="63"/>
      <c r="D29" s="266"/>
      <c r="E29" s="270" t="s">
        <v>3</v>
      </c>
      <c r="F29" s="271"/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10">
        <f t="shared" si="1"/>
        <v>0</v>
      </c>
    </row>
    <row r="30" spans="1:16" ht="15" customHeight="1" x14ac:dyDescent="0.15">
      <c r="A30" s="85"/>
      <c r="B30" s="84"/>
      <c r="D30" s="266"/>
      <c r="E30" s="268" t="s">
        <v>4</v>
      </c>
      <c r="F30" s="269"/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21">
        <f t="shared" si="1"/>
        <v>0</v>
      </c>
    </row>
    <row r="31" spans="1:16" ht="15" customHeight="1" x14ac:dyDescent="0.15">
      <c r="A31" s="85"/>
      <c r="B31" s="84"/>
      <c r="D31" s="266"/>
      <c r="E31" s="275" t="s">
        <v>8</v>
      </c>
      <c r="F31" s="276"/>
      <c r="G31" s="19">
        <f t="shared" ref="G31:O31" si="2">SUM(G$27:G$30)</f>
        <v>0</v>
      </c>
      <c r="H31" s="16">
        <f t="shared" si="2"/>
        <v>0</v>
      </c>
      <c r="I31" s="16">
        <f t="shared" si="2"/>
        <v>0</v>
      </c>
      <c r="J31" s="16">
        <f t="shared" si="2"/>
        <v>0</v>
      </c>
      <c r="K31" s="16">
        <f t="shared" si="2"/>
        <v>0</v>
      </c>
      <c r="L31" s="16">
        <f t="shared" si="2"/>
        <v>0</v>
      </c>
      <c r="M31" s="16">
        <f t="shared" si="2"/>
        <v>0</v>
      </c>
      <c r="N31" s="16">
        <f t="shared" si="2"/>
        <v>0</v>
      </c>
      <c r="O31" s="16">
        <f t="shared" si="2"/>
        <v>0</v>
      </c>
      <c r="P31" s="18">
        <f>SUM($G31:$O31)</f>
        <v>0</v>
      </c>
    </row>
    <row r="32" spans="1:16" ht="15" customHeight="1" x14ac:dyDescent="0.15">
      <c r="A32" s="85"/>
      <c r="B32" s="84"/>
      <c r="D32" s="266"/>
      <c r="E32" s="285" t="s">
        <v>5</v>
      </c>
      <c r="F32" s="286"/>
      <c r="G32" s="9">
        <f t="shared" ref="G32:O32" si="3">IF(G$41="",ROUNDDOWN(G$31*G$38,0),"　率設定ｴﾗｰ")</f>
        <v>0</v>
      </c>
      <c r="H32" s="9">
        <f t="shared" si="3"/>
        <v>0</v>
      </c>
      <c r="I32" s="9">
        <f t="shared" si="3"/>
        <v>0</v>
      </c>
      <c r="J32" s="9">
        <f t="shared" si="3"/>
        <v>0</v>
      </c>
      <c r="K32" s="9">
        <f t="shared" si="3"/>
        <v>0</v>
      </c>
      <c r="L32" s="9">
        <f t="shared" si="3"/>
        <v>0</v>
      </c>
      <c r="M32" s="9">
        <f t="shared" si="3"/>
        <v>0</v>
      </c>
      <c r="N32" s="9">
        <f t="shared" si="3"/>
        <v>0</v>
      </c>
      <c r="O32" s="9">
        <f t="shared" si="3"/>
        <v>0</v>
      </c>
      <c r="P32" s="18">
        <f t="shared" si="1"/>
        <v>0</v>
      </c>
    </row>
    <row r="33" spans="1:16" ht="15" customHeight="1" x14ac:dyDescent="0.15">
      <c r="A33" s="85"/>
      <c r="B33" s="84"/>
      <c r="D33" s="266"/>
      <c r="E33" s="275" t="s">
        <v>10</v>
      </c>
      <c r="F33" s="276"/>
      <c r="G33" s="19">
        <f t="shared" ref="G33:O33" si="4">IFERROR(G32+G31,"")</f>
        <v>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  <c r="M33" s="19">
        <f t="shared" si="4"/>
        <v>0</v>
      </c>
      <c r="N33" s="19">
        <f t="shared" si="4"/>
        <v>0</v>
      </c>
      <c r="O33" s="19">
        <f t="shared" si="4"/>
        <v>0</v>
      </c>
      <c r="P33" s="18">
        <f>SUM($G33:$O33)</f>
        <v>0</v>
      </c>
    </row>
    <row r="34" spans="1:16" ht="15" customHeight="1" x14ac:dyDescent="0.15">
      <c r="A34" s="85"/>
      <c r="B34" s="84"/>
      <c r="D34" s="266"/>
      <c r="E34" s="315" t="s">
        <v>11</v>
      </c>
      <c r="F34" s="316"/>
      <c r="G34" s="79"/>
      <c r="H34" s="80"/>
      <c r="I34" s="80"/>
      <c r="J34" s="80"/>
      <c r="K34" s="80"/>
      <c r="L34" s="80"/>
      <c r="M34" s="80"/>
      <c r="N34" s="80"/>
      <c r="O34" s="81"/>
      <c r="P34" s="78"/>
    </row>
    <row r="35" spans="1:16" ht="15" customHeight="1" x14ac:dyDescent="0.15">
      <c r="A35" s="85"/>
      <c r="B35" s="84"/>
      <c r="D35" s="266"/>
      <c r="E35" s="275" t="s">
        <v>12</v>
      </c>
      <c r="F35" s="276"/>
      <c r="G35" s="20">
        <f t="shared" ref="G35:O35" si="5">IFERROR(G$33,"")</f>
        <v>0</v>
      </c>
      <c r="H35" s="20">
        <f t="shared" si="5"/>
        <v>0</v>
      </c>
      <c r="I35" s="20">
        <f t="shared" si="5"/>
        <v>0</v>
      </c>
      <c r="J35" s="20">
        <f t="shared" si="5"/>
        <v>0</v>
      </c>
      <c r="K35" s="20">
        <f t="shared" si="5"/>
        <v>0</v>
      </c>
      <c r="L35" s="20">
        <f t="shared" si="5"/>
        <v>0</v>
      </c>
      <c r="M35" s="20">
        <f t="shared" si="5"/>
        <v>0</v>
      </c>
      <c r="N35" s="20">
        <f t="shared" si="5"/>
        <v>0</v>
      </c>
      <c r="O35" s="20">
        <f t="shared" si="5"/>
        <v>0</v>
      </c>
      <c r="P35" s="18">
        <f>SUM($G35:$O35)</f>
        <v>0</v>
      </c>
    </row>
    <row r="36" spans="1:16" ht="15" customHeight="1" thickBot="1" x14ac:dyDescent="0.2">
      <c r="A36" s="85"/>
      <c r="B36" s="84"/>
      <c r="D36" s="266"/>
      <c r="E36" s="304" t="s">
        <v>21</v>
      </c>
      <c r="F36" s="305"/>
      <c r="G36" s="107" t="str">
        <f t="shared" ref="G36:O36" si="6">IFERROR(ROUNDDOWN(G35*G$39,0),"")</f>
        <v/>
      </c>
      <c r="H36" s="107" t="str">
        <f t="shared" si="6"/>
        <v/>
      </c>
      <c r="I36" s="107" t="str">
        <f t="shared" si="6"/>
        <v/>
      </c>
      <c r="J36" s="107" t="str">
        <f t="shared" si="6"/>
        <v/>
      </c>
      <c r="K36" s="107" t="str">
        <f t="shared" si="6"/>
        <v/>
      </c>
      <c r="L36" s="107" t="str">
        <f t="shared" si="6"/>
        <v/>
      </c>
      <c r="M36" s="107" t="str">
        <f t="shared" si="6"/>
        <v/>
      </c>
      <c r="N36" s="107" t="str">
        <f t="shared" si="6"/>
        <v/>
      </c>
      <c r="O36" s="107" t="str">
        <f t="shared" si="6"/>
        <v/>
      </c>
      <c r="P36" s="112">
        <f>SUM($G36:$O36)</f>
        <v>0</v>
      </c>
    </row>
    <row r="37" spans="1:16" ht="15" customHeight="1" thickBot="1" x14ac:dyDescent="0.2">
      <c r="A37" s="85"/>
      <c r="B37" s="84"/>
      <c r="D37" s="267"/>
      <c r="E37" s="306" t="s">
        <v>14</v>
      </c>
      <c r="F37" s="307"/>
      <c r="G37" s="104" t="str">
        <f t="shared" ref="G37:O37" si="7">IFERROR(G35+G36,"")</f>
        <v/>
      </c>
      <c r="H37" s="106" t="str">
        <f t="shared" si="7"/>
        <v/>
      </c>
      <c r="I37" s="106" t="str">
        <f t="shared" si="7"/>
        <v/>
      </c>
      <c r="J37" s="106" t="str">
        <f t="shared" si="7"/>
        <v/>
      </c>
      <c r="K37" s="106" t="str">
        <f t="shared" si="7"/>
        <v/>
      </c>
      <c r="L37" s="106" t="str">
        <f t="shared" si="7"/>
        <v/>
      </c>
      <c r="M37" s="106" t="str">
        <f t="shared" si="7"/>
        <v/>
      </c>
      <c r="N37" s="106" t="str">
        <f t="shared" si="7"/>
        <v/>
      </c>
      <c r="O37" s="106" t="str">
        <f t="shared" si="7"/>
        <v/>
      </c>
      <c r="P37" s="108">
        <f>SUM($G37:$O37)</f>
        <v>0</v>
      </c>
    </row>
    <row r="38" spans="1:16" ht="15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15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IF("１"=LEFT(代表研究者用!$B$23,1),代表研究者用!$E$40,IF("２"=LEFT(代表研究者用!$B$23,1),代表研究者用!$E$56,"代表研究者課税条件未選択"))</f>
        <v>代表研究者課税条件未選択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30" customHeight="1" x14ac:dyDescent="0.15">
      <c r="A41" s="85"/>
      <c r="B41" s="84"/>
      <c r="D41" s="3"/>
      <c r="E41" s="314" t="str">
        <f>IF(代表研究者用!$B$25="未選択","     代表研究者一般管理費率上限未選択",IF(AND(G41="",H41="",I41="",J41="",K41="",L41="",M41="",N41="",O41=""),"","一般管理費率：上限オーバー、又は少数点以下第２位以降が入力されています"))</f>
        <v/>
      </c>
      <c r="F41" s="314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15" customHeight="1" thickBot="1" x14ac:dyDescent="0.2">
      <c r="A42" s="84"/>
      <c r="B42" s="84"/>
      <c r="C42" s="97" t="s">
        <v>61</v>
      </c>
      <c r="D42" s="279" t="s">
        <v>50</v>
      </c>
      <c r="E42" s="279"/>
      <c r="F42" s="65"/>
      <c r="G42" s="48"/>
      <c r="H42" s="48"/>
      <c r="I42" s="48"/>
      <c r="J42" s="68"/>
      <c r="K42" s="48"/>
      <c r="L42" s="48"/>
      <c r="M42" s="48"/>
      <c r="N42" s="48"/>
      <c r="O42" s="48"/>
      <c r="P42" s="31" t="s">
        <v>18</v>
      </c>
    </row>
    <row r="43" spans="1:16" ht="18" customHeight="1" thickBot="1" x14ac:dyDescent="0.2">
      <c r="A43" s="262" t="str">
        <f>IF($B$23="２：税込用","２番 記入表  ＝＝＝＞","")</f>
        <v/>
      </c>
      <c r="B43" s="262"/>
      <c r="C43" s="62"/>
      <c r="D43" s="69" t="s">
        <v>20</v>
      </c>
      <c r="E43" s="287" t="s">
        <v>36</v>
      </c>
      <c r="F43" s="288"/>
      <c r="G43" s="121">
        <f>G$26</f>
        <v>2026</v>
      </c>
      <c r="H43" s="122">
        <f t="shared" ref="H43:O43" si="8">H$26</f>
        <v>2027</v>
      </c>
      <c r="I43" s="122">
        <f t="shared" si="8"/>
        <v>2028</v>
      </c>
      <c r="J43" s="122">
        <f t="shared" si="8"/>
        <v>2029</v>
      </c>
      <c r="K43" s="122">
        <f t="shared" si="8"/>
        <v>2030</v>
      </c>
      <c r="L43" s="122">
        <f t="shared" si="8"/>
        <v>2031</v>
      </c>
      <c r="M43" s="122">
        <f t="shared" si="8"/>
        <v>2032</v>
      </c>
      <c r="N43" s="122">
        <f t="shared" si="8"/>
        <v>2033</v>
      </c>
      <c r="O43" s="123">
        <f t="shared" si="8"/>
        <v>2034</v>
      </c>
      <c r="P43" s="17" t="s">
        <v>15</v>
      </c>
    </row>
    <row r="44" spans="1:16" ht="15" customHeight="1" x14ac:dyDescent="0.15">
      <c r="A44" s="86"/>
      <c r="B44" s="84"/>
      <c r="D44" s="265" t="s">
        <v>13</v>
      </c>
      <c r="E44" s="263" t="s">
        <v>1</v>
      </c>
      <c r="F44" s="264"/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25">
        <f>SUM($G44:$O44)</f>
        <v>0</v>
      </c>
    </row>
    <row r="45" spans="1:16" ht="15" customHeight="1" x14ac:dyDescent="0.15">
      <c r="A45" s="86"/>
      <c r="B45" s="84"/>
      <c r="D45" s="266"/>
      <c r="E45" s="270" t="s">
        <v>2</v>
      </c>
      <c r="F45" s="271"/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26">
        <f t="shared" ref="P45:P47" si="9">SUM($G45:$O45)</f>
        <v>0</v>
      </c>
    </row>
    <row r="46" spans="1:16" ht="15" customHeight="1" x14ac:dyDescent="0.15">
      <c r="A46" s="86"/>
      <c r="B46" s="84"/>
      <c r="D46" s="266"/>
      <c r="E46" s="270" t="s">
        <v>3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si="9"/>
        <v>0</v>
      </c>
    </row>
    <row r="47" spans="1:16" ht="15" customHeight="1" x14ac:dyDescent="0.15">
      <c r="A47" s="86"/>
      <c r="B47" s="84"/>
      <c r="D47" s="266"/>
      <c r="E47" s="268" t="s">
        <v>4</v>
      </c>
      <c r="F47" s="269"/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27">
        <f t="shared" si="9"/>
        <v>0</v>
      </c>
    </row>
    <row r="48" spans="1:16" ht="15" customHeight="1" x14ac:dyDescent="0.15">
      <c r="A48" s="86"/>
      <c r="B48" s="84"/>
      <c r="D48" s="266"/>
      <c r="E48" s="275" t="s">
        <v>8</v>
      </c>
      <c r="F48" s="276"/>
      <c r="G48" s="19">
        <f t="shared" ref="G48:O48" si="10">SUM(G$44:G$47)</f>
        <v>0</v>
      </c>
      <c r="H48" s="16">
        <f t="shared" si="10"/>
        <v>0</v>
      </c>
      <c r="I48" s="16">
        <f t="shared" si="10"/>
        <v>0</v>
      </c>
      <c r="J48" s="16">
        <f t="shared" si="10"/>
        <v>0</v>
      </c>
      <c r="K48" s="16">
        <f t="shared" si="10"/>
        <v>0</v>
      </c>
      <c r="L48" s="16">
        <f t="shared" si="10"/>
        <v>0</v>
      </c>
      <c r="M48" s="16">
        <f t="shared" si="10"/>
        <v>0</v>
      </c>
      <c r="N48" s="16">
        <f t="shared" si="10"/>
        <v>0</v>
      </c>
      <c r="O48" s="16">
        <f t="shared" si="10"/>
        <v>0</v>
      </c>
      <c r="P48" s="28">
        <f>SUM($G48:$O48)</f>
        <v>0</v>
      </c>
    </row>
    <row r="49" spans="1:16" ht="15" customHeight="1" x14ac:dyDescent="0.15">
      <c r="A49" s="86"/>
      <c r="B49" s="84"/>
      <c r="D49" s="266"/>
      <c r="E49" s="285" t="s">
        <v>5</v>
      </c>
      <c r="F49" s="286"/>
      <c r="G49" s="9">
        <f t="shared" ref="G49:O49" si="11">IF(G$58="",ROUNDDOWN(G$48*G$55,0),"　率設定ｴﾗｰ")</f>
        <v>0</v>
      </c>
      <c r="H49" s="9">
        <f t="shared" si="11"/>
        <v>0</v>
      </c>
      <c r="I49" s="9">
        <f t="shared" si="11"/>
        <v>0</v>
      </c>
      <c r="J49" s="9">
        <f t="shared" si="11"/>
        <v>0</v>
      </c>
      <c r="K49" s="9">
        <f t="shared" si="11"/>
        <v>0</v>
      </c>
      <c r="L49" s="9">
        <f t="shared" si="11"/>
        <v>0</v>
      </c>
      <c r="M49" s="9">
        <f t="shared" si="11"/>
        <v>0</v>
      </c>
      <c r="N49" s="9">
        <f t="shared" si="11"/>
        <v>0</v>
      </c>
      <c r="O49" s="9">
        <f t="shared" si="11"/>
        <v>0</v>
      </c>
      <c r="P49" s="28">
        <f>SUM($G49:$O49)</f>
        <v>0</v>
      </c>
    </row>
    <row r="50" spans="1:16" ht="15" customHeight="1" x14ac:dyDescent="0.15">
      <c r="A50" s="86"/>
      <c r="B50" s="84"/>
      <c r="D50" s="266"/>
      <c r="E50" s="275" t="s">
        <v>10</v>
      </c>
      <c r="F50" s="276"/>
      <c r="G50" s="19">
        <f t="shared" ref="G50:O50" si="12">IFERROR(G49+G48,"")</f>
        <v>0</v>
      </c>
      <c r="H50" s="19">
        <f t="shared" si="12"/>
        <v>0</v>
      </c>
      <c r="I50" s="19">
        <f t="shared" si="12"/>
        <v>0</v>
      </c>
      <c r="J50" s="19">
        <f t="shared" si="12"/>
        <v>0</v>
      </c>
      <c r="K50" s="19">
        <f t="shared" si="12"/>
        <v>0</v>
      </c>
      <c r="L50" s="19">
        <f t="shared" si="12"/>
        <v>0</v>
      </c>
      <c r="M50" s="19">
        <f t="shared" si="12"/>
        <v>0</v>
      </c>
      <c r="N50" s="19">
        <f t="shared" si="12"/>
        <v>0</v>
      </c>
      <c r="O50" s="19">
        <f t="shared" si="12"/>
        <v>0</v>
      </c>
      <c r="P50" s="28">
        <f>SUM($G50:$O50)</f>
        <v>0</v>
      </c>
    </row>
    <row r="51" spans="1:16" ht="15" customHeight="1" x14ac:dyDescent="0.15">
      <c r="A51" s="86"/>
      <c r="B51" s="84"/>
      <c r="D51" s="266"/>
      <c r="E51" s="315" t="s">
        <v>11</v>
      </c>
      <c r="F51" s="316"/>
      <c r="G51" s="79"/>
      <c r="H51" s="80"/>
      <c r="I51" s="80"/>
      <c r="J51" s="80"/>
      <c r="K51" s="80"/>
      <c r="L51" s="80"/>
      <c r="M51" s="80"/>
      <c r="N51" s="80"/>
      <c r="O51" s="81"/>
      <c r="P51" s="78"/>
    </row>
    <row r="52" spans="1:16" ht="15" customHeight="1" x14ac:dyDescent="0.15">
      <c r="A52" s="86"/>
      <c r="B52" s="84"/>
      <c r="D52" s="266"/>
      <c r="E52" s="275" t="s">
        <v>12</v>
      </c>
      <c r="F52" s="276"/>
      <c r="G52" s="20">
        <f t="shared" ref="G52:O52" si="13">IFERROR(G$50,"")</f>
        <v>0</v>
      </c>
      <c r="H52" s="20">
        <f t="shared" si="13"/>
        <v>0</v>
      </c>
      <c r="I52" s="20">
        <f t="shared" si="13"/>
        <v>0</v>
      </c>
      <c r="J52" s="20">
        <f t="shared" si="13"/>
        <v>0</v>
      </c>
      <c r="K52" s="20">
        <f t="shared" si="13"/>
        <v>0</v>
      </c>
      <c r="L52" s="20">
        <f t="shared" si="13"/>
        <v>0</v>
      </c>
      <c r="M52" s="20">
        <f t="shared" si="13"/>
        <v>0</v>
      </c>
      <c r="N52" s="20">
        <f t="shared" si="13"/>
        <v>0</v>
      </c>
      <c r="O52" s="20">
        <f t="shared" si="13"/>
        <v>0</v>
      </c>
      <c r="P52" s="28">
        <f>SUM($G52:$O52)</f>
        <v>0</v>
      </c>
    </row>
    <row r="53" spans="1:16" ht="15" customHeight="1" thickBot="1" x14ac:dyDescent="0.2">
      <c r="A53" s="86"/>
      <c r="B53" s="84"/>
      <c r="D53" s="266"/>
      <c r="E53" s="304" t="s">
        <v>22</v>
      </c>
      <c r="F53" s="305"/>
      <c r="G53" s="8" t="str">
        <f t="shared" ref="G53:O53" si="14">IFERROR((ROUNDDOWN(G52*G$56/(1+G$56),0)),"")</f>
        <v/>
      </c>
      <c r="H53" s="8" t="str">
        <f t="shared" si="14"/>
        <v/>
      </c>
      <c r="I53" s="8" t="str">
        <f t="shared" si="14"/>
        <v/>
      </c>
      <c r="J53" s="8" t="str">
        <f t="shared" si="14"/>
        <v/>
      </c>
      <c r="K53" s="8" t="str">
        <f t="shared" si="14"/>
        <v/>
      </c>
      <c r="L53" s="8" t="str">
        <f t="shared" si="14"/>
        <v/>
      </c>
      <c r="M53" s="8" t="str">
        <f t="shared" si="14"/>
        <v/>
      </c>
      <c r="N53" s="8" t="str">
        <f t="shared" si="14"/>
        <v/>
      </c>
      <c r="O53" s="8" t="str">
        <f t="shared" si="14"/>
        <v/>
      </c>
      <c r="P53" s="113">
        <f>SUM($G53:$O53)</f>
        <v>0</v>
      </c>
    </row>
    <row r="54" spans="1:16" ht="15" customHeight="1" thickBot="1" x14ac:dyDescent="0.2">
      <c r="A54" s="86"/>
      <c r="B54" s="84"/>
      <c r="D54" s="267"/>
      <c r="E54" s="308" t="s">
        <v>14</v>
      </c>
      <c r="F54" s="309"/>
      <c r="G54" s="105" t="str">
        <f t="shared" ref="G54:H54" si="15">IF(G$56="","",G52)</f>
        <v/>
      </c>
      <c r="H54" s="105" t="str">
        <f t="shared" si="15"/>
        <v/>
      </c>
      <c r="I54" s="105" t="str">
        <f>IF(I$56="","",I52)</f>
        <v/>
      </c>
      <c r="J54" s="105" t="str">
        <f t="shared" ref="J54:O54" si="16">IF(J$56="","",J52)</f>
        <v/>
      </c>
      <c r="K54" s="105" t="str">
        <f t="shared" si="16"/>
        <v/>
      </c>
      <c r="L54" s="105" t="str">
        <f t="shared" si="16"/>
        <v/>
      </c>
      <c r="M54" s="105" t="str">
        <f t="shared" si="16"/>
        <v/>
      </c>
      <c r="N54" s="105" t="str">
        <f t="shared" si="16"/>
        <v/>
      </c>
      <c r="O54" s="105" t="str">
        <f t="shared" si="16"/>
        <v/>
      </c>
      <c r="P54" s="109">
        <f>SUM($G54:$O54)</f>
        <v>0</v>
      </c>
    </row>
    <row r="55" spans="1:16" ht="15" customHeight="1" x14ac:dyDescent="0.15">
      <c r="A55" s="86"/>
      <c r="B55" s="84"/>
      <c r="C55" s="88" t="s">
        <v>62</v>
      </c>
      <c r="D55" s="14"/>
      <c r="E55" s="282" t="s">
        <v>6</v>
      </c>
      <c r="F55" s="283"/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4"/>
    </row>
    <row r="56" spans="1:16" ht="15" customHeight="1" x14ac:dyDescent="0.15">
      <c r="A56" s="86"/>
      <c r="B56" s="84"/>
      <c r="C56" s="88" t="s">
        <v>60</v>
      </c>
      <c r="D56" s="14"/>
      <c r="E56" s="284" t="s">
        <v>0</v>
      </c>
      <c r="F56" s="284"/>
      <c r="G56" s="83" t="str">
        <f>IF("１"=LEFT(代表研究者用!$B$23,1),代表研究者用!G$39,IF("２"=LEFT(代表研究者用!$B$23,1),代表研究者用!G$55,""))</f>
        <v/>
      </c>
      <c r="H56" s="83" t="str">
        <f>IF("１"=LEFT(代表研究者用!$B$23,1),代表研究者用!H$39,IF("２"=LEFT(代表研究者用!$B$23,1),代表研究者用!H$55,""))</f>
        <v/>
      </c>
      <c r="I56" s="83" t="str">
        <f>IF("１"=LEFT(代表研究者用!$B$23,1),代表研究者用!I$39,IF("２"=LEFT(代表研究者用!$B$23,1),代表研究者用!I$55,""))</f>
        <v/>
      </c>
      <c r="J56" s="83" t="str">
        <f>IF("１"=LEFT(代表研究者用!$B$23,1),代表研究者用!J$39,IF("２"=LEFT(代表研究者用!$B$23,1),代表研究者用!J$55,""))</f>
        <v/>
      </c>
      <c r="K56" s="83" t="str">
        <f>IF("１"=LEFT(代表研究者用!$B$23,1),代表研究者用!K$39,IF("２"=LEFT(代表研究者用!$B$23,1),代表研究者用!K$55,""))</f>
        <v/>
      </c>
      <c r="L56" s="83" t="str">
        <f>IF("１"=LEFT(代表研究者用!$B$23,1),代表研究者用!L$39,IF("２"=LEFT(代表研究者用!$B$23,1),代表研究者用!L$55,""))</f>
        <v/>
      </c>
      <c r="M56" s="83" t="str">
        <f>IF("１"=LEFT(代表研究者用!$B$23,1),代表研究者用!M$39,IF("２"=LEFT(代表研究者用!$B$23,1),代表研究者用!M$55,""))</f>
        <v/>
      </c>
      <c r="N56" s="83" t="str">
        <f>IF("１"=LEFT(代表研究者用!$B$23,1),代表研究者用!N$39,IF("２"=LEFT(代表研究者用!$B$23,1),代表研究者用!N$55,""))</f>
        <v/>
      </c>
      <c r="O56" s="83" t="str">
        <f>IF("１"=LEFT(代表研究者用!$B$23,1),代表研究者用!O$39,IF("２"=LEFT(代表研究者用!$B$23,1),代表研究者用!O$55,""))</f>
        <v/>
      </c>
      <c r="P56" s="4"/>
    </row>
    <row r="57" spans="1:16" ht="15" customHeight="1" x14ac:dyDescent="0.15">
      <c r="A57" s="86"/>
      <c r="B57" s="84"/>
      <c r="D57" s="14"/>
      <c r="E57" s="273" t="str">
        <f>IF("１"=LEFT(代表研究者用!$B$23,1),代表研究者用!$E$40,IF("２"=LEFT(代表研究者用!$B$23,1),代表研究者用!$E$56,"代表研究者課税条件未選択"))</f>
        <v>代表研究者課税条件未選択</v>
      </c>
      <c r="F57" s="274"/>
      <c r="G57" s="34"/>
      <c r="H57" s="34"/>
      <c r="I57" s="43"/>
      <c r="J57" s="44"/>
      <c r="K57" s="39"/>
      <c r="L57" s="39"/>
      <c r="M57" s="39"/>
      <c r="N57" s="39"/>
      <c r="O57" s="39"/>
      <c r="P57" s="3"/>
    </row>
    <row r="58" spans="1:16" ht="30" customHeight="1" x14ac:dyDescent="0.15">
      <c r="A58" s="86"/>
      <c r="B58" s="84"/>
      <c r="D58" s="14"/>
      <c r="E58" s="314" t="str">
        <f>IF(代表研究者用!$B$25="未選択","     代表研究者一般管理費率上限未選択",IF(AND(G58="",H58="",I58="",J58="",K58="",L58="",M58="",N58="",O58=""),"","一般管理費率：上限オーバー、又は少数点以下第２位以降が入力されています"))</f>
        <v/>
      </c>
      <c r="F58" s="314"/>
      <c r="G58" s="50" t="str">
        <f>IF(AND(G$55=ROUNDDOWN(G$55,3),G$55&lt;&gt;"",G$55&lt;=代表研究者用!$B$25),"","←←確認してください ")</f>
        <v/>
      </c>
      <c r="H58" s="50" t="str">
        <f>IF(AND(H$55=ROUNDDOWN(H$55,3),H$55&lt;&gt;"",H$55&lt;=代表研究者用!$B$25),"","←←確認してください ")</f>
        <v/>
      </c>
      <c r="I58" s="50" t="str">
        <f>IF(AND(I$55=ROUNDDOWN(I$55,3),I$55&lt;&gt;"",I$55&lt;=代表研究者用!$B$25),"","←←確認してください ")</f>
        <v/>
      </c>
      <c r="J58" s="50" t="str">
        <f>IF(AND(J$55=ROUNDDOWN(J$55,3),J$55&lt;&gt;"",J$55&lt;=代表研究者用!$B$25),"","←←確認してください ")</f>
        <v/>
      </c>
      <c r="K58" s="50" t="str">
        <f>IF(AND(K$55=ROUNDDOWN(K$55,3),K$55&lt;&gt;"",K$55&lt;=代表研究者用!$B$25),"","←←確認してください ")</f>
        <v/>
      </c>
      <c r="L58" s="50" t="str">
        <f>IF(AND(L$55=ROUNDDOWN(L$55,3),L$55&lt;&gt;"",L$55&lt;=代表研究者用!$B$25),"","←←確認してください ")</f>
        <v/>
      </c>
      <c r="M58" s="50" t="str">
        <f>IF(AND(M$55=ROUNDDOWN(M$55,3),M$55&lt;&gt;"",M$55&lt;=代表研究者用!$B$25),"","←←確認してください ")</f>
        <v/>
      </c>
      <c r="N58" s="50" t="str">
        <f>IF(AND(N$55=ROUNDDOWN(N$55,3),N$55&lt;&gt;"",N$55&lt;=代表研究者用!$B$25),"","←←確認してください ")</f>
        <v/>
      </c>
      <c r="O58" s="50" t="str">
        <f>IF(AND(O$55=ROUNDDOWN(O$55,3),O$55&lt;&gt;"",O$55&lt;=代表研究者用!$B$25),"","←←確認してください ")</f>
        <v/>
      </c>
      <c r="P58" s="3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  <row r="67" spans="1:2" x14ac:dyDescent="0.15">
      <c r="A67" s="84"/>
      <c r="B67" s="84"/>
    </row>
  </sheetData>
  <sheetProtection algorithmName="SHA-512" hashValue="EF7IOnDN9oOZvXKPLpaRHz3qe4T/NkqFwLXcsu5bYPxBWhyaF6unEN0Ff/qKu6BTQIdM4r75/sSIH/c2J4V74g==" saltValue="kRk4DD/gJj8s3lJi550Gbg==" spinCount="100000" sheet="1" formatCells="0" formatColumns="0"/>
  <protectedRanges>
    <protectedRange sqref="F24" name="範囲2_1_1"/>
    <protectedRange sqref="G38:O38 G55:O55" name="範囲3_2"/>
    <protectedRange sqref="G27:O30" name="範囲6_5"/>
    <protectedRange sqref="G44:O47" name="範囲6_1_2"/>
    <protectedRange sqref="B23" name="範囲3_2_1"/>
  </protectedRanges>
  <mergeCells count="46">
    <mergeCell ref="E56:F56"/>
    <mergeCell ref="E57:F57"/>
    <mergeCell ref="E58:F58"/>
    <mergeCell ref="E55:F55"/>
    <mergeCell ref="D42:E42"/>
    <mergeCell ref="A43:B43"/>
    <mergeCell ref="E43:F43"/>
    <mergeCell ref="D44:D54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41:F41"/>
    <mergeCell ref="D27:D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24:B24"/>
    <mergeCell ref="A26:B26"/>
    <mergeCell ref="E26:F26"/>
    <mergeCell ref="F23:P23"/>
    <mergeCell ref="F24:P24"/>
    <mergeCell ref="E18:P18"/>
    <mergeCell ref="F19:P19"/>
    <mergeCell ref="F20:P20"/>
    <mergeCell ref="F21:P21"/>
    <mergeCell ref="A22:B22"/>
    <mergeCell ref="F22:P22"/>
  </mergeCells>
  <phoneticPr fontId="2"/>
  <conditionalFormatting sqref="C25:P41">
    <cfRule type="expression" dxfId="3" priority="7">
      <formula>$B$23="２：税込用"</formula>
    </cfRule>
  </conditionalFormatting>
  <conditionalFormatting sqref="C25:P58">
    <cfRule type="expression" dxfId="2" priority="2">
      <formula>$B$23="３：税抜→税込用へ変更"</formula>
    </cfRule>
    <cfRule type="expression" dxfId="1" priority="3">
      <formula>$B$23="４：税込→税抜用へ変更"</formula>
    </cfRule>
  </conditionalFormatting>
  <conditionalFormatting sqref="C42:P58">
    <cfRule type="expression" dxfId="0" priority="1">
      <formula>$B$23="１：税抜用"</formula>
    </cfRule>
  </conditionalFormatting>
  <dataValidations count="2">
    <dataValidation type="whole" operator="greaterThanOrEqual" allowBlank="1" showInputMessage="1" showErrorMessage="1" error="整数を入力してください。" sqref="G27:O30 G44:O47" xr:uid="{00000000-0002-0000-0B00-000000000000}">
      <formula1>0</formula1>
    </dataValidation>
    <dataValidation type="list" allowBlank="1" showInputMessage="1" showErrorMessage="1" sqref="B23" xr:uid="{00000000-0002-0000-0B00-000001000000}">
      <formula1>"未選択,１：税抜用,２：税込用"</formula1>
    </dataValidation>
  </dataValidations>
  <printOptions horizontalCentered="1" verticalCentered="1"/>
  <pageMargins left="0.47244094488188981" right="0.39370078740157483" top="1.8897637795275593" bottom="0" header="1.4960629921259843" footer="0.31496062992125984"/>
  <pageSetup paperSize="9" scale="81" fitToHeight="0" orientation="landscape" r:id="rId1"/>
  <headerFooter>
    <oddHeader>&amp;L&amp;"ＭＳ 明朝,標準"様式K-3-1a (2019-1)&amp;R&amp;"ＭＳ 明朝,標準"実施計画書別紙１（連名契約）</oddHeader>
  </headerFooter>
  <rowBreaks count="1" manualBreakCount="1">
    <brk id="41" min="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R70"/>
  <sheetViews>
    <sheetView tabSelected="1" zoomScale="70" zoomScaleNormal="70" zoomScaleSheetLayoutView="55" workbookViewId="0"/>
  </sheetViews>
  <sheetFormatPr defaultColWidth="10.625" defaultRowHeight="13.5" x14ac:dyDescent="0.15"/>
  <cols>
    <col min="1" max="2" width="14.625" style="3" customWidth="1"/>
    <col min="3" max="3" width="3.625" style="5" customWidth="1"/>
    <col min="4" max="4" width="5.5" style="3" customWidth="1"/>
    <col min="5" max="5" width="16.125" style="3" customWidth="1"/>
    <col min="6" max="6" width="22.5" style="3" customWidth="1"/>
    <col min="7" max="10" width="14.625" style="3" customWidth="1"/>
    <col min="11" max="15" width="14.625" style="3" hidden="1" customWidth="1"/>
    <col min="16" max="16" width="14.625" style="3" customWidth="1"/>
    <col min="17" max="18" width="2.75" style="33" customWidth="1"/>
    <col min="19" max="16384" width="10.625" style="3"/>
  </cols>
  <sheetData>
    <row r="1" spans="1:16" ht="14.25" x14ac:dyDescent="0.15">
      <c r="A1" s="96" t="s">
        <v>85</v>
      </c>
      <c r="E1" s="91" t="s">
        <v>26</v>
      </c>
    </row>
    <row r="2" spans="1:16" ht="14.25" x14ac:dyDescent="0.15">
      <c r="A2" s="12"/>
      <c r="E2" s="90" t="s">
        <v>51</v>
      </c>
      <c r="F2" s="13"/>
    </row>
    <row r="3" spans="1:16" x14ac:dyDescent="0.15">
      <c r="E3" s="90" t="s">
        <v>47</v>
      </c>
      <c r="F3" s="6"/>
      <c r="P3" s="12"/>
    </row>
    <row r="4" spans="1:16" x14ac:dyDescent="0.15">
      <c r="E4" s="90" t="s">
        <v>19</v>
      </c>
      <c r="F4" s="7"/>
    </row>
    <row r="5" spans="1:16" x14ac:dyDescent="0.15">
      <c r="E5" s="90" t="s">
        <v>39</v>
      </c>
      <c r="F5" s="1"/>
    </row>
    <row r="6" spans="1:16" x14ac:dyDescent="0.15">
      <c r="E6" s="90" t="s">
        <v>42</v>
      </c>
      <c r="F6" s="7"/>
    </row>
    <row r="7" spans="1:16" x14ac:dyDescent="0.15">
      <c r="D7" s="5"/>
      <c r="E7" s="90" t="s">
        <v>43</v>
      </c>
      <c r="G7" s="23"/>
      <c r="H7" s="23"/>
      <c r="I7" s="23"/>
      <c r="J7" s="23"/>
      <c r="K7" s="23"/>
    </row>
    <row r="8" spans="1:16" x14ac:dyDescent="0.15">
      <c r="D8" s="5"/>
      <c r="E8" s="90" t="s">
        <v>80</v>
      </c>
      <c r="F8" s="199"/>
      <c r="G8" s="200"/>
      <c r="H8" s="200"/>
      <c r="I8" s="200"/>
      <c r="J8" s="23"/>
      <c r="K8" s="23"/>
      <c r="L8" s="23"/>
      <c r="M8" s="23"/>
      <c r="N8" s="23"/>
      <c r="O8" s="23"/>
      <c r="P8" s="4"/>
    </row>
    <row r="9" spans="1:16" x14ac:dyDescent="0.15">
      <c r="D9" s="5"/>
      <c r="E9" s="201" t="s">
        <v>81</v>
      </c>
      <c r="F9" s="199"/>
      <c r="G9" s="200"/>
      <c r="H9" s="200"/>
      <c r="I9" s="200"/>
      <c r="J9" s="23"/>
      <c r="K9" s="23"/>
      <c r="L9" s="23"/>
      <c r="M9" s="23"/>
      <c r="N9" s="23"/>
      <c r="O9" s="23"/>
      <c r="P9" s="4"/>
    </row>
    <row r="10" spans="1:16" ht="13.5" customHeight="1" x14ac:dyDescent="0.15">
      <c r="D10" s="5"/>
      <c r="E10" s="90" t="s">
        <v>40</v>
      </c>
      <c r="F10" s="7"/>
      <c r="L10" s="23"/>
      <c r="M10" s="23"/>
      <c r="N10" s="23"/>
      <c r="O10" s="23"/>
      <c r="P10" s="4"/>
    </row>
    <row r="11" spans="1:16" x14ac:dyDescent="0.15">
      <c r="D11" s="5"/>
      <c r="E11" s="90" t="s">
        <v>52</v>
      </c>
      <c r="F11" s="24"/>
      <c r="G11" s="24"/>
      <c r="H11" s="24"/>
      <c r="I11" s="24"/>
      <c r="J11" s="24"/>
      <c r="K11" s="24"/>
    </row>
    <row r="12" spans="1:16" x14ac:dyDescent="0.15">
      <c r="D12" s="5"/>
      <c r="E12" s="92" t="s">
        <v>41</v>
      </c>
      <c r="F12" s="1"/>
      <c r="L12" s="24"/>
      <c r="M12" s="24"/>
      <c r="N12" s="24"/>
      <c r="O12" s="24"/>
      <c r="P12" s="4"/>
    </row>
    <row r="13" spans="1:16" x14ac:dyDescent="0.15">
      <c r="E13" s="93" t="s">
        <v>84</v>
      </c>
      <c r="F13" s="1"/>
    </row>
    <row r="14" spans="1:16" ht="3" customHeight="1" x14ac:dyDescent="0.15">
      <c r="E14" s="93"/>
      <c r="F14" s="1"/>
    </row>
    <row r="15" spans="1:16" ht="5.25" customHeight="1" x14ac:dyDescent="0.15">
      <c r="E15" s="93"/>
      <c r="F15" s="1"/>
    </row>
    <row r="16" spans="1:16" ht="30" customHeight="1" x14ac:dyDescent="0.15"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</row>
    <row r="17" spans="1:18" ht="24.95" customHeight="1" x14ac:dyDescent="0.15">
      <c r="D17" s="132"/>
      <c r="E17" s="133"/>
      <c r="F17" s="133"/>
      <c r="P17" s="11"/>
    </row>
    <row r="18" spans="1:18" ht="24.95" customHeight="1" x14ac:dyDescent="0.15">
      <c r="D18" s="132"/>
      <c r="E18" s="133"/>
      <c r="F18" s="133"/>
      <c r="P18" s="11"/>
    </row>
    <row r="19" spans="1:18" ht="24.95" customHeight="1" x14ac:dyDescent="0.15">
      <c r="E19" s="30"/>
      <c r="F19" s="1"/>
    </row>
    <row r="20" spans="1:18" ht="30" customHeight="1" x14ac:dyDescent="0.15">
      <c r="D20" s="49"/>
      <c r="E20" s="216" t="s">
        <v>74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35"/>
      <c r="R20" s="35"/>
    </row>
    <row r="21" spans="1:18" ht="30" customHeight="1" x14ac:dyDescent="0.15">
      <c r="A21" s="53"/>
      <c r="B21" s="53"/>
      <c r="C21" s="95"/>
      <c r="D21" s="96"/>
      <c r="E21" s="2"/>
      <c r="F21" s="292"/>
      <c r="G21" s="293"/>
      <c r="H21" s="293"/>
      <c r="I21" s="293"/>
      <c r="J21" s="293"/>
      <c r="K21" s="293"/>
      <c r="L21" s="293"/>
      <c r="M21" s="293"/>
      <c r="N21" s="293"/>
      <c r="O21" s="293"/>
      <c r="P21" s="293"/>
    </row>
    <row r="22" spans="1:18" ht="30" customHeight="1" x14ac:dyDescent="0.15">
      <c r="A22" s="295" t="s">
        <v>70</v>
      </c>
      <c r="B22" s="295"/>
      <c r="C22" s="5" t="s">
        <v>28</v>
      </c>
      <c r="E22" s="2" t="s">
        <v>7</v>
      </c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36"/>
      <c r="R22" s="36"/>
    </row>
    <row r="23" spans="1:18" ht="30" customHeight="1" x14ac:dyDescent="0.15">
      <c r="A23" s="114"/>
      <c r="B23" s="116" t="s">
        <v>55</v>
      </c>
      <c r="C23" s="5" t="s">
        <v>29</v>
      </c>
      <c r="E23" s="38" t="s">
        <v>53</v>
      </c>
      <c r="F23" s="294" t="s">
        <v>78</v>
      </c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36"/>
      <c r="R23" s="36"/>
    </row>
    <row r="24" spans="1:18" ht="30" customHeight="1" x14ac:dyDescent="0.15">
      <c r="A24" s="291" t="s">
        <v>79</v>
      </c>
      <c r="B24" s="291"/>
      <c r="C24" s="5" t="s">
        <v>44</v>
      </c>
      <c r="E24" s="2" t="s">
        <v>17</v>
      </c>
      <c r="F24" s="298" t="s">
        <v>83</v>
      </c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36"/>
      <c r="R24" s="36"/>
    </row>
    <row r="25" spans="1:18" ht="30" customHeight="1" x14ac:dyDescent="0.15">
      <c r="A25" s="114"/>
      <c r="B25" s="186">
        <v>0.3</v>
      </c>
      <c r="C25" s="5" t="s">
        <v>30</v>
      </c>
      <c r="E25" s="2" t="s">
        <v>37</v>
      </c>
      <c r="F25" s="299" t="s">
        <v>65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37"/>
      <c r="R25" s="37"/>
    </row>
    <row r="26" spans="1:18" ht="30" customHeight="1" x14ac:dyDescent="0.15">
      <c r="A26" s="259" t="str">
        <f>IF(B23="１：税抜経費","1番の表↓に記入してください。","")&amp;
IF(B23="２：税込経費","2番の表↓↓に記入してください。","")</f>
        <v/>
      </c>
      <c r="B26" s="259"/>
      <c r="C26" s="95"/>
      <c r="D26" s="96"/>
      <c r="E26" s="2"/>
      <c r="F26" s="118"/>
      <c r="G26" s="118"/>
      <c r="H26" s="118"/>
      <c r="I26" s="118"/>
      <c r="J26" s="119"/>
      <c r="K26" s="119"/>
      <c r="L26" s="119"/>
      <c r="M26" s="119"/>
      <c r="N26" s="119"/>
      <c r="O26" s="119"/>
      <c r="P26" s="120"/>
    </row>
    <row r="27" spans="1:18" ht="30" customHeight="1" thickBot="1" x14ac:dyDescent="0.2">
      <c r="A27" s="259" t="str">
        <f>IF(B23="１：税抜用","1番の表↓に記入してください。","")&amp;
IF(B23="２：税込用","2番の表↓↓に記入してください。","")</f>
        <v/>
      </c>
      <c r="B27" s="259"/>
      <c r="C27" s="97"/>
      <c r="D27" s="60" t="s">
        <v>49</v>
      </c>
      <c r="E27" s="2"/>
      <c r="G27" s="58"/>
      <c r="H27" s="58"/>
      <c r="I27" s="58"/>
      <c r="J27" s="68"/>
      <c r="K27" s="67"/>
      <c r="L27" s="58"/>
      <c r="M27" s="58"/>
      <c r="N27" s="58"/>
      <c r="O27" s="58"/>
      <c r="P27" s="59" t="s">
        <v>18</v>
      </c>
    </row>
    <row r="28" spans="1:18" ht="30" customHeight="1" thickBot="1" x14ac:dyDescent="0.2">
      <c r="A28" s="262" t="str">
        <f>IF($B$23="１：税抜用","１番 記入表  ＝＝＝＞","")</f>
        <v/>
      </c>
      <c r="B28" s="262"/>
      <c r="C28" s="188" t="s">
        <v>48</v>
      </c>
      <c r="D28" s="69" t="s">
        <v>34</v>
      </c>
      <c r="E28" s="287" t="s">
        <v>36</v>
      </c>
      <c r="F28" s="288"/>
      <c r="G28" s="117">
        <v>2026</v>
      </c>
      <c r="H28" s="117">
        <f>G28+1</f>
        <v>2027</v>
      </c>
      <c r="I28" s="117">
        <f t="shared" ref="I28:O28" si="0">H28+1</f>
        <v>2028</v>
      </c>
      <c r="J28" s="117">
        <f t="shared" si="0"/>
        <v>2029</v>
      </c>
      <c r="K28" s="117">
        <f t="shared" si="0"/>
        <v>2030</v>
      </c>
      <c r="L28" s="117">
        <f t="shared" si="0"/>
        <v>2031</v>
      </c>
      <c r="M28" s="117">
        <f t="shared" si="0"/>
        <v>2032</v>
      </c>
      <c r="N28" s="117">
        <f t="shared" si="0"/>
        <v>2033</v>
      </c>
      <c r="O28" s="117">
        <f t="shared" si="0"/>
        <v>2034</v>
      </c>
      <c r="P28" s="17" t="s">
        <v>15</v>
      </c>
      <c r="R28"/>
    </row>
    <row r="29" spans="1:18" ht="30" customHeight="1" x14ac:dyDescent="0.15">
      <c r="A29" s="85"/>
      <c r="B29" s="84"/>
      <c r="C29" s="88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 t="shared" ref="P29:P35" si="1">SUM($G29:$O29)</f>
        <v>0</v>
      </c>
      <c r="R29"/>
    </row>
    <row r="30" spans="1:18" ht="30" customHeight="1" x14ac:dyDescent="0.15">
      <c r="A30" s="85"/>
      <c r="B30" s="84"/>
      <c r="C30" s="88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si="1"/>
        <v>0</v>
      </c>
      <c r="R30"/>
    </row>
    <row r="31" spans="1:18" ht="30" customHeight="1" x14ac:dyDescent="0.15">
      <c r="A31" s="45"/>
      <c r="B31" s="84"/>
      <c r="C31" s="88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  <c r="R31"/>
    </row>
    <row r="32" spans="1:18" ht="30" customHeight="1" x14ac:dyDescent="0.15">
      <c r="A32" s="85"/>
      <c r="B32" s="84"/>
      <c r="C32" s="88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  <c r="R32"/>
    </row>
    <row r="33" spans="1:16" ht="30" customHeight="1" x14ac:dyDescent="0.15">
      <c r="A33" s="85"/>
      <c r="B33" s="84"/>
      <c r="C33" s="88"/>
      <c r="D33" s="266"/>
      <c r="E33" s="275" t="s">
        <v>8</v>
      </c>
      <c r="F33" s="276"/>
      <c r="G33" s="19">
        <f>SUM(G$29:G$32)</f>
        <v>0</v>
      </c>
      <c r="H33" s="16">
        <f t="shared" ref="H33:O33" si="2">SUM(H$29:H$32)</f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 t="shared" si="1"/>
        <v>0</v>
      </c>
    </row>
    <row r="34" spans="1:16" ht="30" customHeight="1" x14ac:dyDescent="0.15">
      <c r="A34" s="85"/>
      <c r="B34" s="84"/>
      <c r="C34" s="88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C35" s="88"/>
      <c r="D35" s="266"/>
      <c r="E35" s="275" t="s">
        <v>67</v>
      </c>
      <c r="F35" s="276"/>
      <c r="G35" s="19">
        <f>IFERROR(G34+G33,"")</f>
        <v>0</v>
      </c>
      <c r="H35" s="19">
        <f t="shared" ref="H35:O35" si="4">IFERROR(H34+H33,"")</f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 t="shared" si="1"/>
        <v>0</v>
      </c>
    </row>
    <row r="36" spans="1:16" ht="30" customHeight="1" thickBot="1" x14ac:dyDescent="0.2">
      <c r="A36" s="85"/>
      <c r="B36" s="84"/>
      <c r="C36" s="88"/>
      <c r="D36" s="266"/>
      <c r="E36" s="260" t="s">
        <v>21</v>
      </c>
      <c r="F36" s="261"/>
      <c r="G36" s="134">
        <f t="shared" ref="G36:O36" si="5">IFERROR(ROUNDDOWN(G35*G$39,0),"")</f>
        <v>0</v>
      </c>
      <c r="H36" s="134">
        <f t="shared" si="5"/>
        <v>0</v>
      </c>
      <c r="I36" s="134">
        <f t="shared" si="5"/>
        <v>0</v>
      </c>
      <c r="J36" s="134">
        <f t="shared" si="5"/>
        <v>0</v>
      </c>
      <c r="K36" s="134">
        <f t="shared" si="5"/>
        <v>0</v>
      </c>
      <c r="L36" s="134">
        <f t="shared" si="5"/>
        <v>0</v>
      </c>
      <c r="M36" s="134">
        <f t="shared" si="5"/>
        <v>0</v>
      </c>
      <c r="N36" s="134">
        <f t="shared" si="5"/>
        <v>0</v>
      </c>
      <c r="O36" s="134">
        <f t="shared" si="5"/>
        <v>0</v>
      </c>
      <c r="P36" s="135">
        <f>SUM($G36:$O36)</f>
        <v>0</v>
      </c>
    </row>
    <row r="37" spans="1:16" ht="30" customHeight="1" thickBot="1" x14ac:dyDescent="0.2">
      <c r="A37" s="85"/>
      <c r="B37" s="84"/>
      <c r="C37" s="88"/>
      <c r="D37" s="267"/>
      <c r="E37" s="296" t="s">
        <v>14</v>
      </c>
      <c r="F37" s="297"/>
      <c r="G37" s="127">
        <f t="shared" ref="G37:O37" si="6">IFERROR(G35+G36,"")</f>
        <v>0</v>
      </c>
      <c r="H37" s="106">
        <f t="shared" si="6"/>
        <v>0</v>
      </c>
      <c r="I37" s="106">
        <f t="shared" si="6"/>
        <v>0</v>
      </c>
      <c r="J37" s="106">
        <f t="shared" si="6"/>
        <v>0</v>
      </c>
      <c r="K37" s="106">
        <f t="shared" si="6"/>
        <v>0</v>
      </c>
      <c r="L37" s="106">
        <f t="shared" si="6"/>
        <v>0</v>
      </c>
      <c r="M37" s="106">
        <f t="shared" si="6"/>
        <v>0</v>
      </c>
      <c r="N37" s="106">
        <f t="shared" si="6"/>
        <v>0</v>
      </c>
      <c r="O37" s="101">
        <f t="shared" si="6"/>
        <v>0</v>
      </c>
      <c r="P37" s="100">
        <f>SUM($G37:$O37)</f>
        <v>0</v>
      </c>
    </row>
    <row r="38" spans="1:16" ht="30" customHeight="1" x14ac:dyDescent="0.15">
      <c r="A38" s="85"/>
      <c r="B38" s="84"/>
      <c r="C38" s="89" t="s">
        <v>63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9" t="s">
        <v>45</v>
      </c>
      <c r="D39" s="14"/>
      <c r="E39" s="66"/>
      <c r="F39" s="64" t="s">
        <v>31</v>
      </c>
      <c r="G39" s="187">
        <v>0.1</v>
      </c>
      <c r="H39" s="187">
        <v>0.1</v>
      </c>
      <c r="I39" s="187">
        <v>0.1</v>
      </c>
      <c r="J39" s="187">
        <v>0.1</v>
      </c>
      <c r="K39" s="187">
        <v>0.1</v>
      </c>
      <c r="L39" s="187">
        <v>0.1</v>
      </c>
      <c r="M39" s="187">
        <v>0.1</v>
      </c>
      <c r="N39" s="187">
        <v>0.1</v>
      </c>
      <c r="O39" s="187">
        <v>0.1</v>
      </c>
      <c r="P39" s="4"/>
    </row>
    <row r="40" spans="1:16" ht="15" customHeight="1" x14ac:dyDescent="0.15">
      <c r="A40" s="85"/>
      <c r="B40" s="84"/>
      <c r="C40" s="88"/>
      <c r="D40" s="14"/>
      <c r="E40" s="273" t="str">
        <f>IF("未選択"=$B$23,"税抜/税込 未選択","")</f>
        <v>税抜/税込 未選択</v>
      </c>
      <c r="F40" s="274"/>
      <c r="G40" s="138"/>
      <c r="H40" s="41"/>
      <c r="I40" s="141"/>
      <c r="J40" s="44"/>
      <c r="K40" s="42"/>
      <c r="L40" s="42"/>
      <c r="M40" s="42"/>
      <c r="N40" s="94"/>
      <c r="O40" s="42"/>
    </row>
    <row r="41" spans="1:16" ht="90" customHeight="1" x14ac:dyDescent="0.15">
      <c r="A41" s="85"/>
      <c r="B41" s="84"/>
      <c r="C41" s="88"/>
      <c r="E41" s="272" t="str">
        <f>IF($B$25="未選択","一般管理費率上限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 t="shared" ref="G41:O41" si="7">IF(AND(G$38=ROUNDDOWN(G$38,3),G$38&lt;&gt;"",G$38&lt;=$B$25),"","←←確認してください ")</f>
        <v/>
      </c>
      <c r="H41" s="50" t="str">
        <f t="shared" si="7"/>
        <v/>
      </c>
      <c r="I41" s="50" t="str">
        <f t="shared" si="7"/>
        <v/>
      </c>
      <c r="J41" s="50" t="str">
        <f t="shared" si="7"/>
        <v/>
      </c>
      <c r="K41" s="50" t="str">
        <f t="shared" si="7"/>
        <v/>
      </c>
      <c r="L41" s="50" t="str">
        <f t="shared" si="7"/>
        <v/>
      </c>
      <c r="M41" s="50" t="str">
        <f t="shared" si="7"/>
        <v/>
      </c>
      <c r="N41" s="50" t="str">
        <f t="shared" si="7"/>
        <v/>
      </c>
      <c r="O41" s="50" t="str">
        <f t="shared" si="7"/>
        <v/>
      </c>
    </row>
    <row r="42" spans="1:16" ht="30" customHeight="1" x14ac:dyDescent="0.15">
      <c r="A42" s="85"/>
      <c r="B42" s="84"/>
      <c r="C42" s="89"/>
    </row>
    <row r="43" spans="1:16" ht="30" customHeight="1" thickBot="1" x14ac:dyDescent="0.2">
      <c r="A43" s="85"/>
      <c r="B43" s="84"/>
      <c r="C43" s="89"/>
      <c r="D43" s="279" t="s">
        <v>50</v>
      </c>
      <c r="E43" s="279"/>
      <c r="G43" s="48"/>
      <c r="H43" s="48"/>
      <c r="I43" s="48"/>
      <c r="J43" s="67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IF($B$23="２：税込用","２番 記入表  ＝＝＝＞","")</f>
        <v/>
      </c>
      <c r="B44" s="262"/>
      <c r="C44" s="189" t="s">
        <v>48</v>
      </c>
      <c r="D44" s="69" t="s">
        <v>20</v>
      </c>
      <c r="E44" s="287" t="s">
        <v>36</v>
      </c>
      <c r="F44" s="288"/>
      <c r="G44" s="117">
        <f>G$28</f>
        <v>2026</v>
      </c>
      <c r="H44" s="117">
        <f>H$28</f>
        <v>2027</v>
      </c>
      <c r="I44" s="117">
        <f t="shared" ref="I44:O44" si="8">I$28</f>
        <v>2028</v>
      </c>
      <c r="J44" s="117">
        <f t="shared" si="8"/>
        <v>2029</v>
      </c>
      <c r="K44" s="117">
        <f t="shared" si="8"/>
        <v>2030</v>
      </c>
      <c r="L44" s="117">
        <f t="shared" si="8"/>
        <v>2031</v>
      </c>
      <c r="M44" s="117">
        <f t="shared" si="8"/>
        <v>2032</v>
      </c>
      <c r="N44" s="117">
        <f t="shared" si="8"/>
        <v>2033</v>
      </c>
      <c r="O44" s="117">
        <f t="shared" si="8"/>
        <v>2034</v>
      </c>
      <c r="P44" s="17" t="s">
        <v>15</v>
      </c>
    </row>
    <row r="45" spans="1:16" ht="30" customHeight="1" x14ac:dyDescent="0.15">
      <c r="A45" s="86"/>
      <c r="B45" s="84"/>
      <c r="C45" s="89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C46" s="89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9">SUM($G46:$O46)</f>
        <v>0</v>
      </c>
    </row>
    <row r="47" spans="1:16" ht="30" customHeight="1" x14ac:dyDescent="0.15">
      <c r="A47" s="86"/>
      <c r="B47" s="84"/>
      <c r="C47" s="89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9"/>
        <v>0</v>
      </c>
    </row>
    <row r="48" spans="1:16" ht="30" customHeight="1" x14ac:dyDescent="0.15">
      <c r="A48" s="86"/>
      <c r="B48" s="84"/>
      <c r="C48" s="89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7">
        <f t="shared" si="9"/>
        <v>0</v>
      </c>
    </row>
    <row r="49" spans="1:16" ht="30" customHeight="1" x14ac:dyDescent="0.15">
      <c r="A49" s="86"/>
      <c r="B49" s="84"/>
      <c r="C49" s="89"/>
      <c r="D49" s="266"/>
      <c r="E49" s="275" t="s">
        <v>8</v>
      </c>
      <c r="F49" s="276"/>
      <c r="G49" s="19">
        <f t="shared" ref="G49:O49" si="10">SUM(G$45:G$48)</f>
        <v>0</v>
      </c>
      <c r="H49" s="16">
        <f t="shared" si="10"/>
        <v>0</v>
      </c>
      <c r="I49" s="16">
        <f t="shared" si="10"/>
        <v>0</v>
      </c>
      <c r="J49" s="16">
        <f t="shared" si="10"/>
        <v>0</v>
      </c>
      <c r="K49" s="16">
        <f t="shared" si="10"/>
        <v>0</v>
      </c>
      <c r="L49" s="16">
        <f t="shared" si="10"/>
        <v>0</v>
      </c>
      <c r="M49" s="16">
        <f t="shared" si="10"/>
        <v>0</v>
      </c>
      <c r="N49" s="16">
        <f t="shared" si="10"/>
        <v>0</v>
      </c>
      <c r="O49" s="16">
        <f t="shared" si="10"/>
        <v>0</v>
      </c>
      <c r="P49" s="28">
        <f>SUM($G49:$O49)</f>
        <v>0</v>
      </c>
    </row>
    <row r="50" spans="1:16" ht="30" customHeight="1" x14ac:dyDescent="0.15">
      <c r="A50" s="86"/>
      <c r="B50" s="84"/>
      <c r="C50" s="89"/>
      <c r="D50" s="266"/>
      <c r="E50" s="285" t="s">
        <v>5</v>
      </c>
      <c r="F50" s="286"/>
      <c r="G50" s="9">
        <f t="shared" ref="G50:O50" si="11">IF(G$57="",ROUNDDOWN(G$49*G$54,0),"　率設定ｴﾗｰ")</f>
        <v>0</v>
      </c>
      <c r="H50" s="9">
        <f t="shared" si="11"/>
        <v>0</v>
      </c>
      <c r="I50" s="9">
        <f t="shared" si="11"/>
        <v>0</v>
      </c>
      <c r="J50" s="9">
        <f t="shared" si="11"/>
        <v>0</v>
      </c>
      <c r="K50" s="9">
        <f t="shared" si="11"/>
        <v>0</v>
      </c>
      <c r="L50" s="9">
        <f t="shared" si="11"/>
        <v>0</v>
      </c>
      <c r="M50" s="9">
        <f t="shared" si="11"/>
        <v>0</v>
      </c>
      <c r="N50" s="9">
        <f t="shared" si="11"/>
        <v>0</v>
      </c>
      <c r="O50" s="9">
        <f t="shared" si="11"/>
        <v>0</v>
      </c>
      <c r="P50" s="28">
        <f>SUM($G50:$O50)</f>
        <v>0</v>
      </c>
    </row>
    <row r="51" spans="1:16" ht="30" customHeight="1" x14ac:dyDescent="0.15">
      <c r="A51" s="86"/>
      <c r="B51" s="84"/>
      <c r="C51" s="89"/>
      <c r="D51" s="266"/>
      <c r="E51" s="275" t="s">
        <v>67</v>
      </c>
      <c r="F51" s="276"/>
      <c r="G51" s="19">
        <f>IFERROR(G50+G49,"")</f>
        <v>0</v>
      </c>
      <c r="H51" s="19">
        <f t="shared" ref="H51:O51" si="12">IFERROR(H50+H49,"")</f>
        <v>0</v>
      </c>
      <c r="I51" s="19">
        <f t="shared" si="12"/>
        <v>0</v>
      </c>
      <c r="J51" s="19">
        <f t="shared" si="12"/>
        <v>0</v>
      </c>
      <c r="K51" s="19">
        <f t="shared" si="12"/>
        <v>0</v>
      </c>
      <c r="L51" s="19">
        <f t="shared" si="12"/>
        <v>0</v>
      </c>
      <c r="M51" s="19">
        <f t="shared" si="12"/>
        <v>0</v>
      </c>
      <c r="N51" s="19">
        <f t="shared" si="12"/>
        <v>0</v>
      </c>
      <c r="O51" s="19">
        <f t="shared" si="12"/>
        <v>0</v>
      </c>
      <c r="P51" s="76">
        <f>SUM($G51:$O51)</f>
        <v>0</v>
      </c>
    </row>
    <row r="52" spans="1:16" ht="30" customHeight="1" thickBot="1" x14ac:dyDescent="0.2">
      <c r="A52" s="86"/>
      <c r="B52" s="84"/>
      <c r="C52" s="89"/>
      <c r="D52" s="266"/>
      <c r="E52" s="260" t="s">
        <v>68</v>
      </c>
      <c r="F52" s="261"/>
      <c r="G52" s="102">
        <f t="shared" ref="G52:O52" si="13">IFERROR((ROUNDDOWN(G51*G$55/(1+G$55),0)),"")</f>
        <v>0</v>
      </c>
      <c r="H52" s="102">
        <f t="shared" si="13"/>
        <v>0</v>
      </c>
      <c r="I52" s="102">
        <f t="shared" si="13"/>
        <v>0</v>
      </c>
      <c r="J52" s="102">
        <f t="shared" si="13"/>
        <v>0</v>
      </c>
      <c r="K52" s="102">
        <f t="shared" si="13"/>
        <v>0</v>
      </c>
      <c r="L52" s="102">
        <f t="shared" si="13"/>
        <v>0</v>
      </c>
      <c r="M52" s="102">
        <f t="shared" si="13"/>
        <v>0</v>
      </c>
      <c r="N52" s="102">
        <f t="shared" si="13"/>
        <v>0</v>
      </c>
      <c r="O52" s="102">
        <f t="shared" si="13"/>
        <v>0</v>
      </c>
      <c r="P52" s="111">
        <f>SUM($G52:$O52)</f>
        <v>0</v>
      </c>
    </row>
    <row r="53" spans="1:16" ht="30" customHeight="1" thickBot="1" x14ac:dyDescent="0.2">
      <c r="A53" s="86"/>
      <c r="B53" s="84"/>
      <c r="C53" s="89"/>
      <c r="D53" s="267"/>
      <c r="E53" s="280" t="s">
        <v>14</v>
      </c>
      <c r="F53" s="281"/>
      <c r="G53" s="127">
        <f>G$51</f>
        <v>0</v>
      </c>
      <c r="H53" s="106">
        <f t="shared" ref="H53:O53" si="14">H$51</f>
        <v>0</v>
      </c>
      <c r="I53" s="106">
        <f t="shared" si="14"/>
        <v>0</v>
      </c>
      <c r="J53" s="106">
        <f t="shared" si="14"/>
        <v>0</v>
      </c>
      <c r="K53" s="106">
        <f t="shared" si="14"/>
        <v>0</v>
      </c>
      <c r="L53" s="106">
        <f t="shared" si="14"/>
        <v>0</v>
      </c>
      <c r="M53" s="106">
        <f t="shared" si="14"/>
        <v>0</v>
      </c>
      <c r="N53" s="106">
        <f t="shared" si="14"/>
        <v>0</v>
      </c>
      <c r="O53" s="101">
        <f t="shared" si="14"/>
        <v>0</v>
      </c>
      <c r="P53" s="40">
        <f t="shared" ref="P53" si="15">SUM($G53:$O53)</f>
        <v>0</v>
      </c>
    </row>
    <row r="54" spans="1:16" ht="30" customHeight="1" x14ac:dyDescent="0.15">
      <c r="A54" s="86"/>
      <c r="B54" s="84"/>
      <c r="C54" s="190" t="s">
        <v>63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190" t="s">
        <v>45</v>
      </c>
      <c r="D55" s="14"/>
      <c r="E55" s="284" t="s">
        <v>0</v>
      </c>
      <c r="F55" s="284"/>
      <c r="G55" s="187">
        <v>0.1</v>
      </c>
      <c r="H55" s="187">
        <v>0.1</v>
      </c>
      <c r="I55" s="187">
        <v>0.1</v>
      </c>
      <c r="J55" s="187">
        <v>0.1</v>
      </c>
      <c r="K55" s="187">
        <v>0.1</v>
      </c>
      <c r="L55" s="187">
        <v>0.1</v>
      </c>
      <c r="M55" s="187">
        <v>0.1</v>
      </c>
      <c r="N55" s="187">
        <v>0.1</v>
      </c>
      <c r="O55" s="187">
        <v>0.1</v>
      </c>
      <c r="P55" s="4"/>
    </row>
    <row r="56" spans="1:16" ht="15" customHeight="1" x14ac:dyDescent="0.15">
      <c r="A56" s="86"/>
      <c r="B56" s="84"/>
      <c r="C56" s="88"/>
      <c r="D56" s="14"/>
      <c r="E56" s="273" t="str">
        <f>IF("未選択"=$B$23,"税抜/税込 未選択","")</f>
        <v>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</row>
    <row r="57" spans="1:16" ht="90" customHeight="1" x14ac:dyDescent="0.15">
      <c r="A57" s="86"/>
      <c r="B57" s="84"/>
      <c r="C57" s="88"/>
      <c r="D57" s="14"/>
      <c r="E57" s="272" t="str">
        <f>IF($B$25="未選択","一般管理費率上限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 t="shared" ref="G57:O57" si="16">IF(AND(G$54=ROUNDDOWN(G$54,3),G$54&lt;&gt;"",G$54&lt;=$B$25),"","←←確認してください ")</f>
        <v/>
      </c>
      <c r="H57" s="50" t="str">
        <f t="shared" si="16"/>
        <v/>
      </c>
      <c r="I57" s="50" t="str">
        <f t="shared" si="16"/>
        <v/>
      </c>
      <c r="J57" s="50" t="str">
        <f t="shared" si="16"/>
        <v/>
      </c>
      <c r="K57" s="50" t="str">
        <f t="shared" si="16"/>
        <v/>
      </c>
      <c r="L57" s="50" t="str">
        <f t="shared" si="16"/>
        <v/>
      </c>
      <c r="M57" s="50" t="str">
        <f t="shared" si="16"/>
        <v/>
      </c>
      <c r="N57" s="50" t="str">
        <f t="shared" si="16"/>
        <v/>
      </c>
      <c r="O57" s="50" t="str">
        <f t="shared" si="16"/>
        <v/>
      </c>
    </row>
    <row r="58" spans="1:16" ht="15" customHeight="1" x14ac:dyDescent="0.15">
      <c r="A58"/>
    </row>
    <row r="59" spans="1:16" ht="14.25" x14ac:dyDescent="0.15">
      <c r="A59" s="45"/>
    </row>
    <row r="60" spans="1:16" x14ac:dyDescent="0.15">
      <c r="A60"/>
    </row>
    <row r="61" spans="1:16" ht="14.25" x14ac:dyDescent="0.15">
      <c r="A61" s="46"/>
    </row>
    <row r="62" spans="1:16" x14ac:dyDescent="0.15">
      <c r="A62"/>
    </row>
    <row r="63" spans="1:16" x14ac:dyDescent="0.15">
      <c r="A63"/>
    </row>
    <row r="64" spans="1:16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</sheetData>
  <sheetProtection algorithmName="SHA-512" hashValue="21pQx6n756pKvizj7JZNBp2ycacqVISosY/hnjtsfu0U9ma9WPiuJjvbcBVKu11Jm+RiDBBYI0G+9YBvdQlNhw==" saltValue="u+r+8x22YoKb8HkiYErNfg==" spinCount="100000" sheet="1" formatCells="0" formatColumns="0"/>
  <protectedRanges>
    <protectedRange sqref="G29:O32 G45:O48 G54:O54 G38:O38" name="範囲6"/>
    <protectedRange sqref="F24:F26" name="範囲4"/>
    <protectedRange sqref="B23" name="範囲3"/>
    <protectedRange sqref="F22:P23" name="範囲2"/>
  </protectedRanges>
  <mergeCells count="43">
    <mergeCell ref="D16:F16"/>
    <mergeCell ref="A24:B24"/>
    <mergeCell ref="E49:F49"/>
    <mergeCell ref="F21:P21"/>
    <mergeCell ref="E20:P20"/>
    <mergeCell ref="F22:P22"/>
    <mergeCell ref="E34:F34"/>
    <mergeCell ref="F23:P23"/>
    <mergeCell ref="E33:F33"/>
    <mergeCell ref="E28:F28"/>
    <mergeCell ref="A22:B22"/>
    <mergeCell ref="E37:F37"/>
    <mergeCell ref="A28:B28"/>
    <mergeCell ref="F24:P24"/>
    <mergeCell ref="F25:P25"/>
    <mergeCell ref="A26:B26"/>
    <mergeCell ref="E56:F56"/>
    <mergeCell ref="E57:F57"/>
    <mergeCell ref="E48:F48"/>
    <mergeCell ref="D43:E43"/>
    <mergeCell ref="E51:F51"/>
    <mergeCell ref="E53:F53"/>
    <mergeCell ref="D45:D53"/>
    <mergeCell ref="E46:F46"/>
    <mergeCell ref="E45:F45"/>
    <mergeCell ref="E54:F54"/>
    <mergeCell ref="E55:F55"/>
    <mergeCell ref="E52:F52"/>
    <mergeCell ref="E47:F47"/>
    <mergeCell ref="E50:F50"/>
    <mergeCell ref="E44:F44"/>
    <mergeCell ref="A27:B27"/>
    <mergeCell ref="E36:F36"/>
    <mergeCell ref="A44:B44"/>
    <mergeCell ref="E29:F29"/>
    <mergeCell ref="D29:D37"/>
    <mergeCell ref="E32:F32"/>
    <mergeCell ref="E31:F31"/>
    <mergeCell ref="E41:F41"/>
    <mergeCell ref="E40:F40"/>
    <mergeCell ref="E35:F35"/>
    <mergeCell ref="E38:F38"/>
    <mergeCell ref="E30:F30"/>
  </mergeCells>
  <phoneticPr fontId="2"/>
  <conditionalFormatting sqref="C42 C43:P57">
    <cfRule type="expression" dxfId="93" priority="1">
      <formula>$B$23="１：税抜用"</formula>
    </cfRule>
  </conditionalFormatting>
  <conditionalFormatting sqref="C27:P41 C42 C43:P57">
    <cfRule type="expression" dxfId="92" priority="2">
      <formula>$B$23="３：税抜→税込用へ変更"</formula>
    </cfRule>
    <cfRule type="expression" dxfId="91" priority="3">
      <formula>$B$23="４：税込→税抜用へ変更"</formula>
    </cfRule>
  </conditionalFormatting>
  <conditionalFormatting sqref="C27:P41">
    <cfRule type="expression" dxfId="90" priority="10">
      <formula>$B$23="２：税込用"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100-000000000000}">
      <formula1>0</formula1>
    </dataValidation>
    <dataValidation type="list" allowBlank="1" showInputMessage="1" showErrorMessage="1" sqref="B23" xr:uid="{00000000-0002-0000-0100-000004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31496062992125984"/>
  <pageSetup paperSize="9" scale="67" fitToHeight="0" orientation="portrait" horizontalDpi="1200" verticalDpi="1200" r:id="rId1"/>
  <rowBreaks count="1" manualBreakCount="1">
    <brk id="42" min="3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63"/>
  <sheetViews>
    <sheetView zoomScale="70" zoomScaleNormal="70" workbookViewId="0">
      <selection activeCell="K1" sqref="K1:O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21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21" s="3" customFormat="1" ht="14.25" x14ac:dyDescent="0.15">
      <c r="A2" s="12"/>
      <c r="C2" s="5"/>
      <c r="E2" s="90" t="str">
        <f>代表研究者用!E2</f>
        <v>１．水色地/黄色地のセル</v>
      </c>
      <c r="F2" s="13"/>
      <c r="Q2" s="33"/>
      <c r="R2" s="33"/>
      <c r="S2" s="33"/>
      <c r="T2" s="33"/>
      <c r="U2" s="33"/>
    </row>
    <row r="3" spans="1:21" s="3" customFormat="1" x14ac:dyDescent="0.15">
      <c r="C3" s="5"/>
      <c r="E3" s="90" t="str">
        <f>代表研究者用!E3</f>
        <v>　　・水色地のセルのみ必要事項を記入してください。</v>
      </c>
      <c r="F3" s="6"/>
      <c r="P3" s="12"/>
      <c r="Q3" s="33"/>
      <c r="R3" s="33"/>
      <c r="S3" s="33"/>
      <c r="T3" s="33"/>
      <c r="U3" s="33"/>
    </row>
    <row r="4" spans="1:21" s="3" customFormat="1" x14ac:dyDescent="0.15">
      <c r="C4" s="5"/>
      <c r="E4" s="90" t="str">
        <f>代表研究者用!E4</f>
        <v>　　・文字入力が不要なセルは空欄にしておいてください。</v>
      </c>
      <c r="F4" s="7"/>
      <c r="Q4" s="33"/>
      <c r="R4" s="33"/>
      <c r="S4" s="33"/>
      <c r="T4" s="33"/>
      <c r="U4" s="33"/>
    </row>
    <row r="5" spans="1:21" s="3" customFormat="1" x14ac:dyDescent="0.15">
      <c r="C5" s="5"/>
      <c r="E5" s="90" t="str">
        <f>代表研究者用!E5</f>
        <v>　　・費用欄には研究期間（変更契約年度含む）の各年度の計画額を記入してください。</v>
      </c>
      <c r="F5" s="1"/>
      <c r="Q5" s="33"/>
      <c r="R5" s="33"/>
      <c r="S5" s="33"/>
      <c r="T5" s="33"/>
      <c r="U5" s="33"/>
    </row>
    <row r="6" spans="1:21" s="3" customFormat="1" x14ac:dyDescent="0.15">
      <c r="C6" s="5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Q6" s="33"/>
      <c r="R6" s="33"/>
      <c r="S6" s="33"/>
      <c r="T6" s="33"/>
      <c r="U6" s="33"/>
    </row>
    <row r="7" spans="1:21" s="3" customFormat="1" x14ac:dyDescent="0.15"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G7" s="23"/>
      <c r="H7" s="23"/>
      <c r="I7" s="23"/>
      <c r="J7" s="23"/>
      <c r="Q7" s="33"/>
      <c r="R7" s="33"/>
      <c r="S7" s="33"/>
      <c r="T7" s="33"/>
      <c r="U7" s="33"/>
    </row>
    <row r="8" spans="1:21" s="3" customFormat="1" x14ac:dyDescent="0.15"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199"/>
      <c r="G8" s="200"/>
      <c r="H8" s="200"/>
      <c r="I8" s="200"/>
      <c r="J8" s="23"/>
      <c r="K8" s="23"/>
      <c r="L8" s="23"/>
      <c r="M8" s="23"/>
      <c r="N8" s="23"/>
      <c r="O8" s="23"/>
      <c r="P8" s="4"/>
      <c r="Q8" s="33"/>
      <c r="R8" s="33"/>
      <c r="S8" s="33"/>
      <c r="T8" s="33"/>
      <c r="U8" s="33"/>
    </row>
    <row r="9" spans="1:21" s="3" customFormat="1" x14ac:dyDescent="0.15"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199"/>
      <c r="G9" s="200"/>
      <c r="H9" s="200"/>
      <c r="I9" s="200"/>
      <c r="J9" s="23"/>
      <c r="K9" s="23"/>
      <c r="L9" s="23"/>
      <c r="M9" s="23"/>
      <c r="N9" s="23"/>
      <c r="O9" s="23"/>
      <c r="P9" s="4"/>
      <c r="Q9" s="33"/>
      <c r="R9" s="33"/>
      <c r="S9" s="33"/>
      <c r="T9" s="33"/>
      <c r="U9" s="33"/>
    </row>
    <row r="10" spans="1:21" s="3" customFormat="1" ht="13.5" customHeight="1" x14ac:dyDescent="0.15">
      <c r="C10" s="5"/>
      <c r="D10" s="5"/>
      <c r="E10" s="90" t="str">
        <f>代表研究者用!E10</f>
        <v>２．過去年度の費用欄</v>
      </c>
      <c r="F10" s="7"/>
      <c r="K10" s="23"/>
      <c r="L10" s="23"/>
      <c r="M10" s="23"/>
      <c r="N10" s="23"/>
      <c r="O10" s="23"/>
      <c r="P10" s="4"/>
      <c r="Q10" s="33"/>
      <c r="R10" s="33"/>
      <c r="S10" s="33"/>
      <c r="T10" s="33"/>
      <c r="U10" s="33"/>
    </row>
    <row r="11" spans="1:21" s="3" customFormat="1" x14ac:dyDescent="0.15"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Q11" s="33"/>
      <c r="R11" s="33"/>
      <c r="S11" s="33"/>
      <c r="T11" s="33"/>
      <c r="U11" s="33"/>
    </row>
    <row r="12" spans="1:21" s="3" customFormat="1" x14ac:dyDescent="0.15">
      <c r="C12" s="5"/>
      <c r="D12" s="5"/>
      <c r="E12" s="90" t="str">
        <f>代表研究者用!E12</f>
        <v>３．その他</v>
      </c>
      <c r="F12" s="1"/>
      <c r="K12" s="24"/>
      <c r="L12" s="24"/>
      <c r="M12" s="24"/>
      <c r="N12" s="24"/>
      <c r="O12" s="24"/>
      <c r="P12" s="4"/>
      <c r="Q12" s="33"/>
      <c r="R12" s="33"/>
      <c r="S12" s="33"/>
      <c r="T12" s="33"/>
      <c r="U12" s="33"/>
    </row>
    <row r="13" spans="1:21" s="3" customFormat="1" x14ac:dyDescent="0.15">
      <c r="C13" s="5"/>
      <c r="E13" s="90" t="s">
        <v>66</v>
      </c>
      <c r="F13" s="1"/>
      <c r="Q13" s="33"/>
      <c r="R13" s="33"/>
      <c r="S13" s="33"/>
      <c r="T13" s="33"/>
      <c r="U13" s="33"/>
    </row>
    <row r="14" spans="1:21" s="3" customFormat="1" ht="6" customHeight="1" x14ac:dyDescent="0.15">
      <c r="C14" s="5"/>
      <c r="E14" s="90"/>
      <c r="F14" s="1"/>
      <c r="Q14" s="33"/>
      <c r="R14" s="33"/>
      <c r="S14" s="33"/>
      <c r="T14" s="33"/>
      <c r="U14" s="33"/>
    </row>
    <row r="15" spans="1:21" s="3" customFormat="1" ht="6" customHeight="1" x14ac:dyDescent="0.15">
      <c r="C15" s="5"/>
      <c r="E15" s="90"/>
      <c r="F15" s="1"/>
      <c r="Q15" s="33"/>
      <c r="R15" s="33"/>
      <c r="S15" s="33"/>
      <c r="T15" s="33"/>
      <c r="U15" s="33"/>
    </row>
    <row r="16" spans="1:21" s="3" customFormat="1" ht="30" customHeight="1" x14ac:dyDescent="0.15"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P16" s="11"/>
      <c r="Q16" s="33"/>
      <c r="R16" s="33"/>
      <c r="S16" s="33"/>
      <c r="T16" s="33"/>
      <c r="U16" s="33"/>
    </row>
    <row r="17" spans="1:21" s="3" customFormat="1" ht="24.95" customHeight="1" x14ac:dyDescent="0.15">
      <c r="C17" s="5"/>
      <c r="D17" s="132"/>
      <c r="E17" s="133"/>
      <c r="F17" s="133"/>
      <c r="P17" s="11"/>
      <c r="Q17" s="33"/>
      <c r="R17" s="33"/>
      <c r="S17" s="33"/>
      <c r="T17" s="33"/>
      <c r="U17" s="33"/>
    </row>
    <row r="18" spans="1:21" s="3" customFormat="1" ht="24.95" customHeight="1" x14ac:dyDescent="0.15">
      <c r="C18" s="5"/>
      <c r="D18" s="132"/>
      <c r="E18" s="133"/>
      <c r="F18" s="133"/>
      <c r="P18" s="11"/>
      <c r="Q18" s="33"/>
      <c r="R18" s="33"/>
      <c r="S18" s="33"/>
      <c r="T18" s="33"/>
      <c r="U18" s="33"/>
    </row>
    <row r="19" spans="1:21" s="3" customFormat="1" ht="24.95" customHeight="1" x14ac:dyDescent="0.15">
      <c r="C19" s="5"/>
      <c r="E19" s="71"/>
      <c r="F19" s="1"/>
      <c r="Q19" s="33"/>
      <c r="R19" s="33"/>
      <c r="S19" s="33"/>
      <c r="T19" s="33"/>
      <c r="U19" s="33"/>
    </row>
    <row r="20" spans="1:21" s="3" customFormat="1" ht="30" customHeight="1" x14ac:dyDescent="0.15">
      <c r="C20" s="5"/>
      <c r="E20" s="216" t="str">
        <f>代表研究者用!E20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49"/>
      <c r="R20" s="49"/>
    </row>
    <row r="21" spans="1:21" ht="30" customHeight="1" x14ac:dyDescent="0.15">
      <c r="E21" s="11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21" ht="30" customHeight="1" x14ac:dyDescent="0.15">
      <c r="C22" s="5" t="s">
        <v>46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21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21" ht="30" customHeight="1" x14ac:dyDescent="0.15">
      <c r="A24" s="84"/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21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2" t="s">
        <v>38</v>
      </c>
      <c r="F25" s="299" t="s">
        <v>69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21" s="99" customFormat="1" ht="30" customHeight="1" x14ac:dyDescent="0.15">
      <c r="A26" s="193"/>
      <c r="B26" s="193"/>
      <c r="C26" s="95"/>
      <c r="D26" s="103"/>
      <c r="E26" s="2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21" ht="30" customHeight="1" thickBot="1" x14ac:dyDescent="0.2">
      <c r="A27" s="84"/>
      <c r="B27" s="84"/>
      <c r="C27" s="5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21" ht="30" customHeight="1" thickBot="1" x14ac:dyDescent="0.2">
      <c r="A28" s="262" t="str">
        <f>IF($B$24="１：税抜用","１番 記入表  ＝＝＝＞","")</f>
        <v/>
      </c>
      <c r="B28" s="262"/>
      <c r="C28" s="188" t="s">
        <v>48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代表研究者用!H$28</f>
        <v>2027</v>
      </c>
      <c r="I28" s="122">
        <f>代表研究者用!I$28</f>
        <v>2028</v>
      </c>
      <c r="J28" s="122">
        <f>代表研究者用!J$28</f>
        <v>2029</v>
      </c>
      <c r="K28" s="122">
        <f>代表研究者用!K$28</f>
        <v>2030</v>
      </c>
      <c r="L28" s="122">
        <f>代表研究者用!L$28</f>
        <v>2031</v>
      </c>
      <c r="M28" s="122">
        <f>代表研究者用!M$28</f>
        <v>2032</v>
      </c>
      <c r="N28" s="122">
        <f>代表研究者用!N$28</f>
        <v>2033</v>
      </c>
      <c r="O28" s="123">
        <f>代表研究者用!O$28</f>
        <v>2034</v>
      </c>
      <c r="P28" s="17" t="s">
        <v>15</v>
      </c>
    </row>
    <row r="29" spans="1:21" ht="30" customHeight="1" x14ac:dyDescent="0.15">
      <c r="A29" s="300" t="s">
        <v>27</v>
      </c>
      <c r="B29" s="300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21" ht="30" customHeight="1" x14ac:dyDescent="0.15">
      <c r="A30" s="300" t="s">
        <v>27</v>
      </c>
      <c r="B30" s="300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0">SUM($G30:$O30)</f>
        <v>0</v>
      </c>
    </row>
    <row r="31" spans="1:21" ht="30" customHeight="1" x14ac:dyDescent="0.15">
      <c r="A31" s="300" t="s">
        <v>27</v>
      </c>
      <c r="B31" s="300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0"/>
        <v>0</v>
      </c>
    </row>
    <row r="32" spans="1:21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0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1">SUM(G$29:G$32)</f>
        <v>0</v>
      </c>
      <c r="H33" s="16">
        <f t="shared" si="1"/>
        <v>0</v>
      </c>
      <c r="I33" s="16">
        <f t="shared" si="1"/>
        <v>0</v>
      </c>
      <c r="J33" s="16">
        <f t="shared" si="1"/>
        <v>0</v>
      </c>
      <c r="K33" s="16">
        <f t="shared" si="1"/>
        <v>0</v>
      </c>
      <c r="L33" s="16">
        <f t="shared" si="1"/>
        <v>0</v>
      </c>
      <c r="M33" s="16">
        <f t="shared" si="1"/>
        <v>0</v>
      </c>
      <c r="N33" s="16">
        <f t="shared" si="1"/>
        <v>0</v>
      </c>
      <c r="O33" s="16">
        <f t="shared" si="1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2">IF(G$41="",ROUNDDOWN(G$33*G$38,0),"　率設定ｴﾗｰ")</f>
        <v>0</v>
      </c>
      <c r="H34" s="9">
        <f t="shared" si="2"/>
        <v>0</v>
      </c>
      <c r="I34" s="9">
        <f t="shared" si="2"/>
        <v>0</v>
      </c>
      <c r="J34" s="9">
        <f t="shared" si="2"/>
        <v>0</v>
      </c>
      <c r="K34" s="9">
        <f t="shared" si="2"/>
        <v>0</v>
      </c>
      <c r="L34" s="9">
        <f t="shared" si="2"/>
        <v>0</v>
      </c>
      <c r="M34" s="9">
        <f t="shared" si="2"/>
        <v>0</v>
      </c>
      <c r="N34" s="9">
        <f t="shared" si="2"/>
        <v>0</v>
      </c>
      <c r="O34" s="9">
        <f t="shared" si="2"/>
        <v>0</v>
      </c>
      <c r="P34" s="18">
        <f t="shared" si="0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3">IFERROR(G34+G33,"")</f>
        <v>0</v>
      </c>
      <c r="H35" s="19">
        <f t="shared" si="3"/>
        <v>0</v>
      </c>
      <c r="I35" s="19">
        <f t="shared" si="3"/>
        <v>0</v>
      </c>
      <c r="J35" s="19">
        <f t="shared" si="3"/>
        <v>0</v>
      </c>
      <c r="K35" s="19">
        <f t="shared" si="3"/>
        <v>0</v>
      </c>
      <c r="L35" s="19">
        <f t="shared" si="3"/>
        <v>0</v>
      </c>
      <c r="M35" s="19">
        <f t="shared" si="3"/>
        <v>0</v>
      </c>
      <c r="N35" s="19">
        <f t="shared" si="3"/>
        <v>0</v>
      </c>
      <c r="O35" s="19">
        <f t="shared" si="3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260" t="s">
        <v>21</v>
      </c>
      <c r="F36" s="261"/>
      <c r="G36" s="134" t="str">
        <f t="shared" ref="G36:O36" si="4">IFERROR(ROUNDDOWN(G35*G$39,0),"")</f>
        <v/>
      </c>
      <c r="H36" s="134" t="str">
        <f t="shared" si="4"/>
        <v/>
      </c>
      <c r="I36" s="134" t="str">
        <f t="shared" si="4"/>
        <v/>
      </c>
      <c r="J36" s="134" t="str">
        <f t="shared" si="4"/>
        <v/>
      </c>
      <c r="K36" s="134" t="str">
        <f t="shared" si="4"/>
        <v/>
      </c>
      <c r="L36" s="134" t="str">
        <f t="shared" si="4"/>
        <v/>
      </c>
      <c r="M36" s="134" t="str">
        <f t="shared" si="4"/>
        <v/>
      </c>
      <c r="N36" s="134" t="str">
        <f t="shared" si="4"/>
        <v/>
      </c>
      <c r="O36" s="134" t="str">
        <f t="shared" si="4"/>
        <v/>
      </c>
      <c r="P36" s="135">
        <f>SUM($G36:$O36)</f>
        <v>0</v>
      </c>
    </row>
    <row r="37" spans="1:16" ht="30" customHeight="1" thickBot="1" x14ac:dyDescent="0.2">
      <c r="A37" s="85"/>
      <c r="B37" s="84"/>
      <c r="D37" s="267"/>
      <c r="E37" s="296" t="s">
        <v>14</v>
      </c>
      <c r="F37" s="297"/>
      <c r="G37" s="127" t="str">
        <f t="shared" ref="G37:O37" si="5">IFERROR(G35+G36,"")</f>
        <v/>
      </c>
      <c r="H37" s="106" t="str">
        <f t="shared" si="5"/>
        <v/>
      </c>
      <c r="I37" s="106" t="str">
        <f t="shared" si="5"/>
        <v/>
      </c>
      <c r="J37" s="106" t="str">
        <f t="shared" si="5"/>
        <v/>
      </c>
      <c r="K37" s="106" t="str">
        <f t="shared" si="5"/>
        <v/>
      </c>
      <c r="L37" s="106" t="str">
        <f t="shared" si="5"/>
        <v/>
      </c>
      <c r="M37" s="106" t="str">
        <f t="shared" si="5"/>
        <v/>
      </c>
      <c r="N37" s="106" t="str">
        <f t="shared" si="5"/>
        <v/>
      </c>
      <c r="O37" s="101" t="str">
        <f t="shared" si="5"/>
        <v/>
      </c>
      <c r="P37" s="100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45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  <c r="C42" s="97"/>
    </row>
    <row r="43" spans="1:16" ht="30" customHeight="1" thickBot="1" x14ac:dyDescent="0.2">
      <c r="A43" s="84"/>
      <c r="B43" s="84"/>
      <c r="C43" s="97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188" t="s">
        <v>48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6">H$28</f>
        <v>2027</v>
      </c>
      <c r="I44" s="122">
        <f t="shared" si="6"/>
        <v>2028</v>
      </c>
      <c r="J44" s="122">
        <f t="shared" si="6"/>
        <v>2029</v>
      </c>
      <c r="K44" s="122">
        <f t="shared" si="6"/>
        <v>2030</v>
      </c>
      <c r="L44" s="122">
        <f t="shared" si="6"/>
        <v>2031</v>
      </c>
      <c r="M44" s="122">
        <f t="shared" si="6"/>
        <v>2032</v>
      </c>
      <c r="N44" s="122">
        <f t="shared" si="6"/>
        <v>2033</v>
      </c>
      <c r="O44" s="123">
        <f t="shared" si="6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7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7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7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8">SUM(G$45:G$48)</f>
        <v>0</v>
      </c>
      <c r="H49" s="16">
        <f t="shared" si="8"/>
        <v>0</v>
      </c>
      <c r="I49" s="16">
        <f t="shared" si="8"/>
        <v>0</v>
      </c>
      <c r="J49" s="16">
        <f t="shared" si="8"/>
        <v>0</v>
      </c>
      <c r="K49" s="16">
        <f t="shared" si="8"/>
        <v>0</v>
      </c>
      <c r="L49" s="16">
        <f t="shared" si="8"/>
        <v>0</v>
      </c>
      <c r="M49" s="16">
        <f t="shared" si="8"/>
        <v>0</v>
      </c>
      <c r="N49" s="16">
        <f t="shared" si="8"/>
        <v>0</v>
      </c>
      <c r="O49" s="16">
        <f t="shared" si="8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9">IF(G$57="",ROUNDDOWN(G$49*G$54,0),"　率設定ｴﾗｰ")</f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  <c r="K50" s="9">
        <f t="shared" si="9"/>
        <v>0</v>
      </c>
      <c r="L50" s="9">
        <f t="shared" si="9"/>
        <v>0</v>
      </c>
      <c r="M50" s="9">
        <f t="shared" si="9"/>
        <v>0</v>
      </c>
      <c r="N50" s="9">
        <f t="shared" si="9"/>
        <v>0</v>
      </c>
      <c r="O50" s="9">
        <f t="shared" si="9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0">IFERROR(G50+G49,"")</f>
        <v>0</v>
      </c>
      <c r="H51" s="19">
        <f t="shared" si="10"/>
        <v>0</v>
      </c>
      <c r="I51" s="19">
        <f t="shared" si="10"/>
        <v>0</v>
      </c>
      <c r="J51" s="19">
        <f t="shared" si="10"/>
        <v>0</v>
      </c>
      <c r="K51" s="19">
        <f t="shared" si="10"/>
        <v>0</v>
      </c>
      <c r="L51" s="19">
        <f t="shared" si="10"/>
        <v>0</v>
      </c>
      <c r="M51" s="19">
        <f t="shared" si="10"/>
        <v>0</v>
      </c>
      <c r="N51" s="19">
        <f t="shared" si="10"/>
        <v>0</v>
      </c>
      <c r="O51" s="19">
        <f t="shared" si="10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260" t="s">
        <v>68</v>
      </c>
      <c r="F52" s="261"/>
      <c r="G52" s="102" t="str">
        <f t="shared" ref="G52:O52" si="11">IFERROR((ROUNDDOWN(G51*G$55/(1+G$55),0)),"")</f>
        <v/>
      </c>
      <c r="H52" s="102" t="str">
        <f t="shared" si="11"/>
        <v/>
      </c>
      <c r="I52" s="102" t="str">
        <f t="shared" si="11"/>
        <v/>
      </c>
      <c r="J52" s="102" t="str">
        <f t="shared" si="11"/>
        <v/>
      </c>
      <c r="K52" s="102" t="str">
        <f t="shared" si="11"/>
        <v/>
      </c>
      <c r="L52" s="102" t="str">
        <f t="shared" si="11"/>
        <v/>
      </c>
      <c r="M52" s="102" t="str">
        <f t="shared" si="11"/>
        <v/>
      </c>
      <c r="N52" s="102" t="str">
        <f t="shared" si="11"/>
        <v/>
      </c>
      <c r="O52" s="102" t="str">
        <f t="shared" si="11"/>
        <v/>
      </c>
      <c r="P52" s="111">
        <f>SUM($G52:$O52)</f>
        <v>0</v>
      </c>
    </row>
    <row r="53" spans="1:16" ht="30" customHeight="1" thickBot="1" x14ac:dyDescent="0.2">
      <c r="A53" s="86"/>
      <c r="B53" s="84"/>
      <c r="D53" s="267"/>
      <c r="E53" s="280" t="s">
        <v>14</v>
      </c>
      <c r="F53" s="281"/>
      <c r="G53" s="101" t="str">
        <f>IF(G$55="","",G51)</f>
        <v/>
      </c>
      <c r="H53" s="101" t="str">
        <f t="shared" ref="H53:O53" si="12">IF(H$55="","",H51)</f>
        <v/>
      </c>
      <c r="I53" s="101" t="str">
        <f t="shared" si="12"/>
        <v/>
      </c>
      <c r="J53" s="101" t="str">
        <f t="shared" si="12"/>
        <v/>
      </c>
      <c r="K53" s="101" t="str">
        <f t="shared" si="12"/>
        <v/>
      </c>
      <c r="L53" s="101" t="str">
        <f t="shared" si="12"/>
        <v/>
      </c>
      <c r="M53" s="101" t="str">
        <f t="shared" si="12"/>
        <v/>
      </c>
      <c r="N53" s="101" t="str">
        <f t="shared" si="12"/>
        <v/>
      </c>
      <c r="O53" s="185" t="str">
        <f t="shared" si="12"/>
        <v/>
      </c>
      <c r="P53" s="108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</sheetData>
  <sheetProtection algorithmName="SHA-512" hashValue="tPq/M/t3kBwTJ4pV1rQlZHvfhRFqs5+iRPmdonoJ8s0VlwxeXqHMVGwo2vSc3qyyLPmwgMJPnle398n2FpCuzg==" saltValue="cxMsmIEkkBPMJNuer8ll2Q==" spinCount="100000" sheet="1" formatCells="0" formatColumns="0"/>
  <protectedRanges>
    <protectedRange sqref="F25:F26" name="範囲2"/>
    <protectedRange sqref="G38:O38 G54:O54" name="範囲3"/>
    <protectedRange sqref="G45:O48" name="範囲6_1"/>
    <protectedRange sqref="G29:O32" name="範囲6_4"/>
    <protectedRange sqref="B24" name="範囲3_2"/>
  </protectedRanges>
  <mergeCells count="45">
    <mergeCell ref="D16:F16"/>
    <mergeCell ref="F25:P25"/>
    <mergeCell ref="E20:P20"/>
    <mergeCell ref="A29:B29"/>
    <mergeCell ref="A30:B30"/>
    <mergeCell ref="F21:P21"/>
    <mergeCell ref="A31:B31"/>
    <mergeCell ref="F22:P22"/>
    <mergeCell ref="F23:P23"/>
    <mergeCell ref="A28:B28"/>
    <mergeCell ref="A23:B23"/>
    <mergeCell ref="E28:F28"/>
    <mergeCell ref="D29:D37"/>
    <mergeCell ref="E29:F29"/>
    <mergeCell ref="E30:F30"/>
    <mergeCell ref="E35:F35"/>
    <mergeCell ref="E36:F36"/>
    <mergeCell ref="E37:F37"/>
    <mergeCell ref="A25:B25"/>
    <mergeCell ref="E31:F31"/>
    <mergeCell ref="F24:P24"/>
    <mergeCell ref="E32:F32"/>
    <mergeCell ref="D45:D53"/>
    <mergeCell ref="E45:F45"/>
    <mergeCell ref="E46:F46"/>
    <mergeCell ref="E47:F47"/>
    <mergeCell ref="E48:F48"/>
    <mergeCell ref="E49:F49"/>
    <mergeCell ref="E53:F53"/>
    <mergeCell ref="E52:F52"/>
    <mergeCell ref="E57:F57"/>
    <mergeCell ref="E44:F44"/>
    <mergeCell ref="E54:F54"/>
    <mergeCell ref="E55:F55"/>
    <mergeCell ref="E50:F50"/>
    <mergeCell ref="E51:F51"/>
    <mergeCell ref="E56:F56"/>
    <mergeCell ref="E33:F33"/>
    <mergeCell ref="E34:F34"/>
    <mergeCell ref="A44:B44"/>
    <mergeCell ref="E38:F38"/>
    <mergeCell ref="E39:F39"/>
    <mergeCell ref="E41:F41"/>
    <mergeCell ref="E40:F40"/>
    <mergeCell ref="D43:E43"/>
  </mergeCells>
  <phoneticPr fontId="2"/>
  <conditionalFormatting sqref="C42 C43:P43 C45:P57">
    <cfRule type="expression" dxfId="89" priority="116">
      <formula>$B$24="１：税抜用"</formula>
    </cfRule>
  </conditionalFormatting>
  <conditionalFormatting sqref="C44">
    <cfRule type="expression" dxfId="88" priority="1">
      <formula>$B$24="２：税込用"</formula>
    </cfRule>
  </conditionalFormatting>
  <conditionalFormatting sqref="C27:P41 C42 C43:P57">
    <cfRule type="expression" dxfId="87" priority="2">
      <formula>$B$24="３：税抜→税込用へ変更"</formula>
    </cfRule>
    <cfRule type="expression" dxfId="86" priority="3">
      <formula>$B$24="４：税込→税抜用へ変更"</formula>
    </cfRule>
  </conditionalFormatting>
  <conditionalFormatting sqref="C27:P41">
    <cfRule type="expression" dxfId="85" priority="4">
      <formula>$B$24="２：税込用"</formula>
    </cfRule>
  </conditionalFormatting>
  <conditionalFormatting sqref="D44:P44">
    <cfRule type="expression" dxfId="84" priority="7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200-000000000000}">
      <formula1>0</formula1>
    </dataValidation>
    <dataValidation type="list" allowBlank="1" showInputMessage="1" showErrorMessage="1" sqref="B24" xr:uid="{00000000-0002-0000-02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U59"/>
  <sheetViews>
    <sheetView zoomScale="70" zoomScaleNormal="70" workbookViewId="0">
      <selection activeCell="K1" sqref="K1:O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21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21" s="3" customFormat="1" ht="14.25" x14ac:dyDescent="0.15">
      <c r="A2" s="12"/>
      <c r="C2" s="5"/>
      <c r="E2" s="90" t="str">
        <f>代表研究者用!E2</f>
        <v>１．水色地/黄色地のセル</v>
      </c>
      <c r="F2" s="13"/>
      <c r="Q2" s="33"/>
      <c r="R2" s="33"/>
      <c r="S2" s="33"/>
      <c r="T2" s="33"/>
      <c r="U2" s="33"/>
    </row>
    <row r="3" spans="1:21" s="3" customFormat="1" x14ac:dyDescent="0.15">
      <c r="C3" s="5"/>
      <c r="E3" s="90" t="str">
        <f>代表研究者用!E3</f>
        <v>　　・水色地のセルのみ必要事項を記入してください。</v>
      </c>
      <c r="F3" s="6"/>
      <c r="P3" s="12"/>
      <c r="Q3" s="33"/>
      <c r="R3" s="33"/>
      <c r="S3" s="33"/>
      <c r="T3" s="33"/>
      <c r="U3" s="33"/>
    </row>
    <row r="4" spans="1:21" s="3" customFormat="1" x14ac:dyDescent="0.15">
      <c r="C4" s="5"/>
      <c r="E4" s="90" t="str">
        <f>代表研究者用!E4</f>
        <v>　　・文字入力が不要なセルは空欄にしておいてください。</v>
      </c>
      <c r="F4" s="7"/>
      <c r="Q4" s="33"/>
      <c r="R4" s="33"/>
      <c r="S4" s="33"/>
      <c r="T4" s="33"/>
      <c r="U4" s="33"/>
    </row>
    <row r="5" spans="1:21" s="3" customFormat="1" x14ac:dyDescent="0.15">
      <c r="C5" s="5"/>
      <c r="E5" s="90" t="str">
        <f>代表研究者用!E5</f>
        <v>　　・費用欄には研究期間（変更契約年度含む）の各年度の計画額を記入してください。</v>
      </c>
      <c r="F5" s="1"/>
      <c r="Q5" s="33"/>
      <c r="R5" s="33"/>
      <c r="S5" s="33"/>
      <c r="T5" s="33"/>
      <c r="U5" s="33"/>
    </row>
    <row r="6" spans="1:21" s="3" customFormat="1" x14ac:dyDescent="0.15">
      <c r="C6" s="5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Q6" s="33"/>
      <c r="R6" s="33"/>
      <c r="S6" s="33"/>
      <c r="T6" s="33"/>
      <c r="U6" s="33"/>
    </row>
    <row r="7" spans="1:21" s="3" customFormat="1" x14ac:dyDescent="0.15"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G7" s="23"/>
      <c r="H7" s="23"/>
      <c r="I7" s="23"/>
      <c r="J7" s="23"/>
      <c r="Q7" s="33"/>
      <c r="R7" s="33"/>
      <c r="S7" s="33"/>
      <c r="T7" s="33"/>
      <c r="U7" s="33"/>
    </row>
    <row r="8" spans="1:21" s="3" customFormat="1" x14ac:dyDescent="0.15"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  <c r="Q8" s="33"/>
      <c r="R8" s="33"/>
      <c r="S8" s="33"/>
      <c r="T8" s="33"/>
      <c r="U8" s="33"/>
    </row>
    <row r="9" spans="1:21" s="3" customFormat="1" x14ac:dyDescent="0.15"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  <c r="Q9" s="33"/>
      <c r="R9" s="33"/>
      <c r="S9" s="33"/>
      <c r="T9" s="33"/>
      <c r="U9" s="33"/>
    </row>
    <row r="10" spans="1:21" s="3" customFormat="1" ht="13.5" customHeight="1" x14ac:dyDescent="0.15">
      <c r="C10" s="5"/>
      <c r="D10" s="5"/>
      <c r="E10" s="90" t="str">
        <f>代表研究者用!E10</f>
        <v>２．過去年度の費用欄</v>
      </c>
      <c r="F10" s="7"/>
      <c r="K10" s="23"/>
      <c r="L10" s="23"/>
      <c r="M10" s="23"/>
      <c r="N10" s="23"/>
      <c r="O10" s="23"/>
      <c r="P10" s="4"/>
      <c r="Q10" s="33"/>
      <c r="R10" s="33"/>
      <c r="S10" s="33"/>
      <c r="T10" s="33"/>
      <c r="U10" s="33"/>
    </row>
    <row r="11" spans="1:21" s="3" customFormat="1" x14ac:dyDescent="0.15"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Q11" s="33"/>
      <c r="R11" s="33"/>
      <c r="S11" s="33"/>
      <c r="T11" s="33"/>
      <c r="U11" s="33"/>
    </row>
    <row r="12" spans="1:21" s="3" customFormat="1" x14ac:dyDescent="0.15">
      <c r="C12" s="5"/>
      <c r="D12" s="5"/>
      <c r="E12" s="90" t="str">
        <f>代表研究者用!E12</f>
        <v>３．その他</v>
      </c>
      <c r="F12" s="1"/>
      <c r="K12" s="24"/>
      <c r="L12" s="24"/>
      <c r="M12" s="24"/>
      <c r="N12" s="24"/>
      <c r="O12" s="24"/>
      <c r="P12" s="4"/>
      <c r="Q12" s="33"/>
      <c r="R12" s="33"/>
      <c r="S12" s="33"/>
      <c r="T12" s="33"/>
      <c r="U12" s="33"/>
    </row>
    <row r="13" spans="1:21" s="3" customFormat="1" x14ac:dyDescent="0.15">
      <c r="C13" s="5"/>
      <c r="E13" s="90" t="str">
        <f>研究分担者１用!E13</f>
        <v>　　・研究分担者の消費税率は代表研究者のワークシートにリンクしています。</v>
      </c>
      <c r="F13" s="1"/>
      <c r="Q13" s="33"/>
      <c r="R13" s="33"/>
      <c r="S13" s="33"/>
      <c r="T13" s="33"/>
      <c r="U13" s="33"/>
    </row>
    <row r="14" spans="1:21" s="3" customFormat="1" ht="4.5" customHeight="1" x14ac:dyDescent="0.15">
      <c r="C14" s="5"/>
      <c r="E14" s="90"/>
      <c r="F14" s="1"/>
      <c r="Q14" s="33"/>
      <c r="R14" s="33"/>
      <c r="S14" s="33"/>
      <c r="T14" s="33"/>
      <c r="U14" s="33"/>
    </row>
    <row r="15" spans="1:21" s="3" customFormat="1" ht="5.25" customHeight="1" x14ac:dyDescent="0.15">
      <c r="C15" s="5"/>
      <c r="E15" s="90"/>
      <c r="F15" s="1"/>
      <c r="Q15" s="33"/>
      <c r="R15" s="33"/>
      <c r="S15" s="33"/>
      <c r="T15" s="33"/>
      <c r="U15" s="33"/>
    </row>
    <row r="16" spans="1:21" s="3" customFormat="1" ht="30" customHeight="1" x14ac:dyDescent="0.15"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P16" s="11"/>
      <c r="Q16" s="33"/>
      <c r="R16" s="33"/>
      <c r="S16" s="33"/>
      <c r="T16" s="33"/>
      <c r="U16" s="33"/>
    </row>
    <row r="17" spans="1:21" s="3" customFormat="1" ht="24.95" customHeight="1" x14ac:dyDescent="0.15">
      <c r="C17" s="5"/>
      <c r="D17" s="132"/>
      <c r="E17" s="133"/>
      <c r="F17" s="133"/>
      <c r="P17" s="11"/>
      <c r="Q17" s="33"/>
      <c r="R17" s="33"/>
      <c r="S17" s="33"/>
      <c r="T17" s="33"/>
      <c r="U17" s="33"/>
    </row>
    <row r="18" spans="1:21" s="3" customFormat="1" ht="24.95" customHeight="1" x14ac:dyDescent="0.15">
      <c r="C18" s="5"/>
      <c r="D18" s="132"/>
      <c r="E18" s="133"/>
      <c r="F18" s="133"/>
      <c r="P18" s="11"/>
      <c r="Q18" s="33"/>
      <c r="R18" s="33"/>
      <c r="S18" s="33"/>
      <c r="T18" s="33"/>
      <c r="U18" s="33"/>
    </row>
    <row r="19" spans="1:21" ht="24.95" customHeight="1" x14ac:dyDescent="0.15">
      <c r="A19" s="3"/>
      <c r="B19" s="3"/>
      <c r="C19" s="5"/>
      <c r="D19" s="3"/>
      <c r="E19" s="30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21" s="3" customFormat="1" ht="30" customHeight="1" x14ac:dyDescent="0.15">
      <c r="C20" s="5"/>
      <c r="E20" s="216" t="str">
        <f>代表研究者用!E20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35"/>
      <c r="R20" s="35"/>
      <c r="S20" s="33"/>
      <c r="T20" s="33"/>
      <c r="U20" s="33"/>
    </row>
    <row r="21" spans="1:21" ht="30" customHeight="1" x14ac:dyDescent="0.15"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21" ht="30" customHeight="1" x14ac:dyDescent="0.15">
      <c r="C22" s="5" t="s">
        <v>64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21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21" ht="30" customHeight="1" x14ac:dyDescent="0.15">
      <c r="A24" s="84"/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21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21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21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21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21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21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21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21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</sheetData>
  <sheetProtection algorithmName="SHA-512" hashValue="zTWY1HPCeUo+IK78W/mqJ+ACYGw6Fld85WT28eGpjq7Ix0MIB3jCyxIKBKUvyKpBY7EC3aqZSlhiz/BfcTJ6pQ==" saltValue="mZp84un199KDCYdF9IZY4A==" spinCount="100000" sheet="1" formatCells="0" formatColumns="0"/>
  <protectedRanges>
    <protectedRange sqref="F25:F26" name="範囲2_2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F21:P21"/>
    <mergeCell ref="A44:B44"/>
    <mergeCell ref="E44:F44"/>
    <mergeCell ref="D45:D53"/>
    <mergeCell ref="E35:F35"/>
    <mergeCell ref="D43:E43"/>
    <mergeCell ref="E36:F36"/>
    <mergeCell ref="E37:F37"/>
    <mergeCell ref="E52:F52"/>
    <mergeCell ref="D29:D37"/>
    <mergeCell ref="E29:F29"/>
    <mergeCell ref="E50:F50"/>
    <mergeCell ref="E53:F53"/>
    <mergeCell ref="E55:F55"/>
    <mergeCell ref="A23:B23"/>
    <mergeCell ref="F22:P22"/>
    <mergeCell ref="F23:P23"/>
    <mergeCell ref="E38:F38"/>
    <mergeCell ref="A25:B25"/>
    <mergeCell ref="A28:B28"/>
    <mergeCell ref="E34:F34"/>
    <mergeCell ref="E30:F30"/>
    <mergeCell ref="E31:F31"/>
    <mergeCell ref="E32:F32"/>
    <mergeCell ref="E33:F33"/>
    <mergeCell ref="E56:F56"/>
    <mergeCell ref="E57:F57"/>
    <mergeCell ref="E20:P20"/>
    <mergeCell ref="E28:F28"/>
    <mergeCell ref="E39:F39"/>
    <mergeCell ref="E41:F41"/>
    <mergeCell ref="E40:F40"/>
    <mergeCell ref="E51:F51"/>
    <mergeCell ref="E49:F49"/>
    <mergeCell ref="E45:F45"/>
    <mergeCell ref="E46:F46"/>
    <mergeCell ref="E47:F47"/>
    <mergeCell ref="E48:F48"/>
    <mergeCell ref="F24:P24"/>
    <mergeCell ref="F25:P25"/>
    <mergeCell ref="E54:F54"/>
  </mergeCells>
  <phoneticPr fontId="2"/>
  <conditionalFormatting sqref="C28:P41">
    <cfRule type="expression" dxfId="83" priority="1">
      <formula>$B$24="２：税込用"</formula>
    </cfRule>
    <cfRule type="expression" dxfId="82" priority="2">
      <formula>$B$24="３：税抜→税込用へ変更"</formula>
    </cfRule>
    <cfRule type="expression" dxfId="81" priority="3">
      <formula>$B$24="４：税込→税抜用へ変更"</formula>
    </cfRule>
  </conditionalFormatting>
  <conditionalFormatting sqref="C44:P57">
    <cfRule type="expression" dxfId="80" priority="4">
      <formula>$B$24="１：税抜用"</formula>
    </cfRule>
    <cfRule type="expression" dxfId="79" priority="5">
      <formula>$B$24="３：税抜→税込用へ変更"</formula>
    </cfRule>
    <cfRule type="expression" dxfId="78" priority="6">
      <formula>$B$24="４：税込→税抜用へ変更"</formula>
    </cfRule>
  </conditionalFormatting>
  <conditionalFormatting sqref="D27:P27 D43:P43">
    <cfRule type="expression" dxfId="77" priority="141">
      <formula>$B$24="３：税抜→税込用へ変更"</formula>
    </cfRule>
    <cfRule type="expression" dxfId="76" priority="153">
      <formula>$B$24="４：税込→税抜用へ変更"</formula>
    </cfRule>
  </conditionalFormatting>
  <conditionalFormatting sqref="D27:P27">
    <cfRule type="expression" dxfId="75" priority="135">
      <formula>$B$24="２：税込用"</formula>
    </cfRule>
  </conditionalFormatting>
  <conditionalFormatting sqref="D43:P43">
    <cfRule type="expression" dxfId="74" priority="12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300-000000000000}">
      <formula1>0</formula1>
    </dataValidation>
    <dataValidation type="list" allowBlank="1" showInputMessage="1" showErrorMessage="1" sqref="B24" xr:uid="{00000000-0002-0000-03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51181102362204722"/>
  <pageSetup paperSize="9" scale="67" fitToHeight="0" orientation="portrait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A1:P59"/>
  <sheetViews>
    <sheetView topLeftCell="B1" zoomScale="70" zoomScaleNormal="70" workbookViewId="0">
      <selection activeCell="K1" sqref="K1:O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.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B21" s="99"/>
      <c r="C21" s="98"/>
      <c r="D21" s="99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46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115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</sheetData>
  <sheetProtection algorithmName="SHA-512" hashValue="4sugDeHRf8UUeQDL5Y00/M2fW9lKY8StLqFk5hCb2CmyNxCErHGuZBgLu0W7EvIyenLLoKjzAlEYAEB6EH3XqQ==" saltValue="d+krG7i2AHw/z8z1o1YW2A==" spinCount="100000" sheet="1" formatCells="0" formatColumns="0"/>
  <protectedRanges>
    <protectedRange sqref="F25:F26" name="範囲2_1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F21:P21"/>
    <mergeCell ref="F22:P22"/>
    <mergeCell ref="F24:P24"/>
    <mergeCell ref="D43:E43"/>
    <mergeCell ref="D45:D53"/>
    <mergeCell ref="E49:F49"/>
    <mergeCell ref="F25:P25"/>
    <mergeCell ref="E31:F31"/>
    <mergeCell ref="E38:F38"/>
    <mergeCell ref="E32:F32"/>
    <mergeCell ref="E34:F34"/>
    <mergeCell ref="E35:F35"/>
    <mergeCell ref="E57:F57"/>
    <mergeCell ref="A23:B23"/>
    <mergeCell ref="F23:P23"/>
    <mergeCell ref="E33:F33"/>
    <mergeCell ref="E28:F28"/>
    <mergeCell ref="E29:F29"/>
    <mergeCell ref="E30:F30"/>
    <mergeCell ref="A25:B25"/>
    <mergeCell ref="A28:B28"/>
    <mergeCell ref="D29:D37"/>
    <mergeCell ref="E36:F36"/>
    <mergeCell ref="E37:F37"/>
    <mergeCell ref="E40:F40"/>
    <mergeCell ref="E56:F56"/>
    <mergeCell ref="E39:F39"/>
    <mergeCell ref="E41:F41"/>
    <mergeCell ref="A44:B44"/>
    <mergeCell ref="E51:F51"/>
    <mergeCell ref="E53:F53"/>
    <mergeCell ref="E54:F54"/>
    <mergeCell ref="E55:F55"/>
    <mergeCell ref="E52:F52"/>
    <mergeCell ref="E44:F44"/>
    <mergeCell ref="E48:F48"/>
    <mergeCell ref="E50:F50"/>
    <mergeCell ref="E45:F45"/>
    <mergeCell ref="E46:F46"/>
    <mergeCell ref="E47:F47"/>
  </mergeCells>
  <phoneticPr fontId="2"/>
  <conditionalFormatting sqref="C28:P41">
    <cfRule type="expression" dxfId="73" priority="7">
      <formula>$B$24="２：税込用"</formula>
    </cfRule>
    <cfRule type="expression" dxfId="72" priority="8">
      <formula>$B$24="３：税抜→税込用へ変更"</formula>
    </cfRule>
    <cfRule type="expression" dxfId="71" priority="9">
      <formula>$B$24="４：税込→税抜用へ変更"</formula>
    </cfRule>
  </conditionalFormatting>
  <conditionalFormatting sqref="C44:P57">
    <cfRule type="expression" dxfId="70" priority="1">
      <formula>$B$24="１：税抜用"</formula>
    </cfRule>
    <cfRule type="expression" dxfId="69" priority="2">
      <formula>$B$24="３：税抜→税込用へ変更"</formula>
    </cfRule>
    <cfRule type="expression" dxfId="68" priority="3">
      <formula>$B$24="４：税込→税抜用へ変更"</formula>
    </cfRule>
  </conditionalFormatting>
  <conditionalFormatting sqref="D27:P27 D43:P43">
    <cfRule type="expression" dxfId="67" priority="169">
      <formula>$B$24="３：税抜→税込用へ変更"</formula>
    </cfRule>
    <cfRule type="expression" dxfId="66" priority="181">
      <formula>$B$24="４：税込→税抜用へ変更"</formula>
    </cfRule>
  </conditionalFormatting>
  <conditionalFormatting sqref="D27:P27">
    <cfRule type="expression" dxfId="65" priority="163">
      <formula>$B$24="２：税込用"</formula>
    </cfRule>
  </conditionalFormatting>
  <conditionalFormatting sqref="D43:P43">
    <cfRule type="expression" dxfId="64" priority="157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400-000000000000}">
      <formula1>0</formula1>
    </dataValidation>
    <dataValidation type="list" allowBlank="1" showInputMessage="1" showErrorMessage="1" sqref="B24" xr:uid="{00000000-0002-0000-04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P57"/>
  <sheetViews>
    <sheetView zoomScale="70" zoomScaleNormal="70" workbookViewId="0">
      <selection activeCell="O1" sqref="K1:O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.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.2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B21" s="99"/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46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</sheetData>
  <sheetProtection algorithmName="SHA-512" hashValue="btuQl5MYzMD3NtFaAWfjxXAI7A+bax2U5rA/73PEWgp/SyABSd7MpoQUkZBQMlXHs4nIua8sZ9eeWPc0OF46Lw==" saltValue="kYB4ASfVh8i79cYJA6wXzw==" spinCount="100000" sheet="1" formatCells="0" formatColumns="0"/>
  <protectedRanges>
    <protectedRange sqref="F25:F26" name="範囲2_1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63" priority="7">
      <formula>$B$24="２：税込用"</formula>
    </cfRule>
    <cfRule type="expression" dxfId="62" priority="8">
      <formula>$B$24="３：税抜→税込用へ変更"</formula>
    </cfRule>
    <cfRule type="expression" dxfId="61" priority="9">
      <formula>$B$24="４：税込→税抜用へ変更"</formula>
    </cfRule>
  </conditionalFormatting>
  <conditionalFormatting sqref="C44:P57">
    <cfRule type="expression" dxfId="60" priority="1">
      <formula>$B$24="１：税抜用"</formula>
    </cfRule>
    <cfRule type="expression" dxfId="59" priority="2">
      <formula>$B$24="３：税抜→税込用へ変更"</formula>
    </cfRule>
    <cfRule type="expression" dxfId="58" priority="3">
      <formula>$B$24="４：税込→税抜用へ変更"</formula>
    </cfRule>
  </conditionalFormatting>
  <conditionalFormatting sqref="D27:P27 D43:P43">
    <cfRule type="expression" dxfId="57" priority="191">
      <formula>$B$24="３：税抜→税込用へ変更"</formula>
    </cfRule>
    <cfRule type="expression" dxfId="56" priority="203">
      <formula>$B$24="４：税込→税抜用へ変更"</formula>
    </cfRule>
  </conditionalFormatting>
  <conditionalFormatting sqref="D27:P27">
    <cfRule type="expression" dxfId="55" priority="185">
      <formula>$B$24="２：税込用"</formula>
    </cfRule>
  </conditionalFormatting>
  <conditionalFormatting sqref="D43:P43">
    <cfRule type="expression" dxfId="54" priority="17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500-000000000000}">
      <formula1>0</formula1>
    </dataValidation>
    <dataValidation type="list" allowBlank="1" showInputMessage="1" showErrorMessage="1" sqref="B24" xr:uid="{00000000-0002-0000-05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39997558519241921"/>
    <pageSetUpPr fitToPage="1"/>
  </sheetPr>
  <dimension ref="A1:P61"/>
  <sheetViews>
    <sheetView zoomScale="70" zoomScaleNormal="70" workbookViewId="0">
      <selection activeCell="K1" sqref="K1:K1048576"/>
    </sheetView>
  </sheetViews>
  <sheetFormatPr defaultRowHeight="13.5" x14ac:dyDescent="0.15"/>
  <cols>
    <col min="1" max="1" width="14.7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6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B21" s="99"/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28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139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31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31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31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31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</sheetData>
  <sheetProtection algorithmName="SHA-512" hashValue="G+Rwq36m9c4MTTKBkv6IX7pasGPnZcpaECwlFJxqD0Y0jzfa7vRtDVJCbDj1u8RL3u/V+b6tYMCAo/SkyyzVOA==" saltValue="qg6xykSMfsaN8amBuz0J3A==" spinCount="100000" sheet="1" formatCells="0" formatColumns="0"/>
  <protectedRanges>
    <protectedRange sqref="F25:F26" name="範囲2_1_2"/>
    <protectedRange sqref="G38:O38 G54:O54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53" priority="7">
      <formula>$B$24="２：税込用"</formula>
    </cfRule>
    <cfRule type="expression" dxfId="52" priority="8">
      <formula>$B$24="３：税抜→税込用へ変更"</formula>
    </cfRule>
    <cfRule type="expression" dxfId="51" priority="9">
      <formula>$B$24="４：税込→税抜用へ変更"</formula>
    </cfRule>
  </conditionalFormatting>
  <conditionalFormatting sqref="C44:P57">
    <cfRule type="expression" dxfId="50" priority="1">
      <formula>$B$24="１：税抜用"</formula>
    </cfRule>
    <cfRule type="expression" dxfId="49" priority="2">
      <formula>$B$24="３：税抜→税込用へ変更"</formula>
    </cfRule>
    <cfRule type="expression" dxfId="48" priority="3">
      <formula>$B$24="４：税込→税抜用へ変更"</formula>
    </cfRule>
  </conditionalFormatting>
  <conditionalFormatting sqref="D27:P27 D43:P43">
    <cfRule type="expression" dxfId="47" priority="216">
      <formula>$B$24="３：税抜→税込用へ変更"</formula>
    </cfRule>
    <cfRule type="expression" dxfId="46" priority="228">
      <formula>$B$24="４：税込→税抜用へ変更"</formula>
    </cfRule>
  </conditionalFormatting>
  <conditionalFormatting sqref="D27:P27">
    <cfRule type="expression" dxfId="45" priority="210">
      <formula>$B$24="２：税込用"</formula>
    </cfRule>
  </conditionalFormatting>
  <conditionalFormatting sqref="D43:P43">
    <cfRule type="expression" dxfId="44" priority="204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600-000000000000}">
      <formula1>0</formula1>
    </dataValidation>
    <dataValidation type="list" allowBlank="1" showInputMessage="1" showErrorMessage="1" sqref="B24" xr:uid="{00000000-0002-0000-06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/>
    <pageSetUpPr fitToPage="1"/>
  </sheetPr>
  <dimension ref="A1:S63"/>
  <sheetViews>
    <sheetView zoomScale="70" zoomScaleNormal="70" workbookViewId="0">
      <selection activeCell="K1" sqref="K1:K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9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9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9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9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9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9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9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9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9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9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  <c r="S12" s="140"/>
    </row>
    <row r="13" spans="1:19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9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9" ht="5.2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9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B21" s="99"/>
      <c r="C21" s="98"/>
      <c r="D21" s="99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28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</sheetData>
  <sheetProtection algorithmName="SHA-512" hashValue="tUu3sVRZ7OwlffVvEOLoPvZYCZE9QYgKdpCC+wGXV/1prOsTFc8cAsJGwYAMMwcYQRqpgx4HizljG0FySRbbjQ==" saltValue="Q8obHws/zGHBhUpMgey7wQ==" spinCount="100000" sheet="1" formatCells="0" formatColumns="0"/>
  <protectedRanges>
    <protectedRange sqref="F25:F26" name="範囲2_1_1"/>
    <protectedRange sqref="G38:O38 G54:O54" name="範囲3"/>
    <protectedRange sqref="G29:O32" name="範囲6"/>
    <protectedRange sqref="G45:O48" name="範囲6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43" priority="7">
      <formula>$B$24="２：税込用"</formula>
    </cfRule>
    <cfRule type="expression" dxfId="42" priority="8">
      <formula>$B$24="３：税抜→税込用へ変更"</formula>
    </cfRule>
    <cfRule type="expression" dxfId="41" priority="9">
      <formula>$B$24="４：税込→税抜用へ変更"</formula>
    </cfRule>
  </conditionalFormatting>
  <conditionalFormatting sqref="C44:P57">
    <cfRule type="expression" dxfId="40" priority="1">
      <formula>$B$24="１：税抜用"</formula>
    </cfRule>
    <cfRule type="expression" dxfId="39" priority="2">
      <formula>$B$24="３：税抜→税込用へ変更"</formula>
    </cfRule>
    <cfRule type="expression" dxfId="38" priority="3">
      <formula>$B$24="４：税込→税抜用へ変更"</formula>
    </cfRule>
  </conditionalFormatting>
  <conditionalFormatting sqref="D27:P27 D43:P43">
    <cfRule type="expression" dxfId="37" priority="241">
      <formula>$B$24="３：税抜→税込用へ変更"</formula>
    </cfRule>
    <cfRule type="expression" dxfId="36" priority="253">
      <formula>$B$24="４：税込→税抜用へ変更"</formula>
    </cfRule>
  </conditionalFormatting>
  <conditionalFormatting sqref="D27:P27">
    <cfRule type="expression" dxfId="35" priority="235">
      <formula>$B$24="２：税込用"</formula>
    </cfRule>
  </conditionalFormatting>
  <conditionalFormatting sqref="D43:P43">
    <cfRule type="expression" dxfId="34" priority="22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700-000000000000}">
      <formula1>0</formula1>
    </dataValidation>
    <dataValidation type="list" allowBlank="1" showInputMessage="1" showErrorMessage="1" sqref="B24" xr:uid="{00000000-0002-0000-07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99FF"/>
    <pageSetUpPr fitToPage="1"/>
  </sheetPr>
  <dimension ref="A1:P66"/>
  <sheetViews>
    <sheetView zoomScale="70" zoomScaleNormal="70" workbookViewId="0">
      <selection activeCell="K1" sqref="K1:K1048576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(2026-1)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90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.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.7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9" t="str">
        <f>A1</f>
        <v>（高度）様式K-3-1a (2026-1)</v>
      </c>
      <c r="E16" s="290"/>
      <c r="F16" s="290"/>
      <c r="G16" s="191" t="s">
        <v>73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6" t="str">
        <f>代表研究者用!$E$20</f>
        <v>年度別契約金額内訳一覧表【税込用・税抜用】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1:16" ht="30" customHeight="1" x14ac:dyDescent="0.15">
      <c r="C21" s="98"/>
      <c r="D21" s="103"/>
      <c r="E21" s="47"/>
      <c r="F21" s="302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16" ht="30" customHeight="1" x14ac:dyDescent="0.15">
      <c r="C22" s="5" t="s">
        <v>46</v>
      </c>
      <c r="E22" s="2" t="s">
        <v>7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pans="1:16" ht="30" customHeight="1" x14ac:dyDescent="0.15">
      <c r="A23" s="295" t="s">
        <v>72</v>
      </c>
      <c r="B23" s="295"/>
      <c r="C23" s="5" t="s">
        <v>56</v>
      </c>
      <c r="E23" s="38" t="s">
        <v>53</v>
      </c>
      <c r="F23" s="224" t="str">
        <f>IF(代表研究者用!$F$23="","",代表研究者用!$F$23)</f>
        <v>○○○○○○○○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</row>
    <row r="24" spans="1:16" ht="30" customHeight="1" x14ac:dyDescent="0.15">
      <c r="B24" s="116" t="s">
        <v>55</v>
      </c>
      <c r="C24" s="5" t="s">
        <v>57</v>
      </c>
      <c r="E24" s="2" t="s">
        <v>17</v>
      </c>
      <c r="F24" s="224" t="str">
        <f>IF(代表研究者用!$F$24="","",代表研究者用!$F$24)</f>
        <v>△△△△△△△△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</row>
    <row r="25" spans="1:16" ht="30" customHeight="1" x14ac:dyDescent="0.15">
      <c r="A25" s="259" t="str">
        <f>IF(B24="１：税抜用","1番の表↓に記入してください。","")&amp;
IF(B24="２：税込用","2番の表↓↓に記入してください。","")</f>
        <v/>
      </c>
      <c r="B25" s="259"/>
      <c r="C25" s="5" t="s">
        <v>58</v>
      </c>
      <c r="E25" s="82" t="s">
        <v>38</v>
      </c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62" t="str">
        <f>IF($B$24="１：税抜用","１番 記入表  ＝＝＝＞","")</f>
        <v/>
      </c>
      <c r="B28" s="262"/>
      <c r="C28" s="97" t="s">
        <v>61</v>
      </c>
      <c r="D28" s="69" t="s">
        <v>20</v>
      </c>
      <c r="E28" s="287" t="s">
        <v>36</v>
      </c>
      <c r="F28" s="288"/>
      <c r="G28" s="121">
        <f>代表研究者用!G$28</f>
        <v>2026</v>
      </c>
      <c r="H28" s="122">
        <f>G28+1</f>
        <v>2027</v>
      </c>
      <c r="I28" s="122">
        <f t="shared" ref="I28:O28" si="0">H28+1</f>
        <v>2028</v>
      </c>
      <c r="J28" s="122">
        <f t="shared" si="0"/>
        <v>2029</v>
      </c>
      <c r="K28" s="122">
        <f t="shared" si="0"/>
        <v>2030</v>
      </c>
      <c r="L28" s="122">
        <f t="shared" si="0"/>
        <v>2031</v>
      </c>
      <c r="M28" s="122">
        <f t="shared" si="0"/>
        <v>2032</v>
      </c>
      <c r="N28" s="122">
        <f t="shared" si="0"/>
        <v>2033</v>
      </c>
      <c r="O28" s="123">
        <f t="shared" si="0"/>
        <v>2034</v>
      </c>
      <c r="P28" s="17" t="s">
        <v>15</v>
      </c>
    </row>
    <row r="29" spans="1:16" ht="30" customHeight="1" x14ac:dyDescent="0.15">
      <c r="A29" s="85"/>
      <c r="B29" s="84"/>
      <c r="C29" s="63"/>
      <c r="D29" s="265" t="s">
        <v>13</v>
      </c>
      <c r="E29" s="263" t="s">
        <v>1</v>
      </c>
      <c r="F29" s="264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6"/>
      <c r="E30" s="270" t="s">
        <v>2</v>
      </c>
      <c r="F30" s="271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6"/>
      <c r="E31" s="270" t="s">
        <v>3</v>
      </c>
      <c r="F31" s="271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6"/>
      <c r="E32" s="268" t="s">
        <v>4</v>
      </c>
      <c r="F32" s="269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6"/>
      <c r="E33" s="275" t="s">
        <v>8</v>
      </c>
      <c r="F33" s="276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6"/>
      <c r="E34" s="285" t="s">
        <v>5</v>
      </c>
      <c r="F34" s="286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6"/>
      <c r="E35" s="275" t="s">
        <v>67</v>
      </c>
      <c r="F35" s="276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6"/>
      <c r="E36" s="304" t="s">
        <v>21</v>
      </c>
      <c r="F36" s="305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7"/>
      <c r="E37" s="306" t="s">
        <v>14</v>
      </c>
      <c r="F37" s="307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62</v>
      </c>
      <c r="D38" s="14"/>
      <c r="E38" s="277" t="s">
        <v>6</v>
      </c>
      <c r="F38" s="278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60</v>
      </c>
      <c r="D39" s="14"/>
      <c r="E39" s="284" t="s">
        <v>0</v>
      </c>
      <c r="F39" s="284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4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72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72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9" t="s">
        <v>50</v>
      </c>
      <c r="E43" s="279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62" t="str">
        <f>IF($B$24="２：税込用","２番 記入表  ＝＝＝＞","")</f>
        <v/>
      </c>
      <c r="B44" s="262"/>
      <c r="C44" s="97" t="s">
        <v>61</v>
      </c>
      <c r="D44" s="69" t="s">
        <v>20</v>
      </c>
      <c r="E44" s="287" t="s">
        <v>36</v>
      </c>
      <c r="F44" s="288"/>
      <c r="G44" s="121">
        <f>G$28</f>
        <v>2026</v>
      </c>
      <c r="H44" s="122">
        <f t="shared" ref="H44:O44" si="7">H$28</f>
        <v>2027</v>
      </c>
      <c r="I44" s="122">
        <f t="shared" si="7"/>
        <v>2028</v>
      </c>
      <c r="J44" s="122">
        <f t="shared" si="7"/>
        <v>2029</v>
      </c>
      <c r="K44" s="122">
        <f t="shared" si="7"/>
        <v>2030</v>
      </c>
      <c r="L44" s="122">
        <f t="shared" si="7"/>
        <v>2031</v>
      </c>
      <c r="M44" s="122">
        <f t="shared" si="7"/>
        <v>2032</v>
      </c>
      <c r="N44" s="122">
        <f t="shared" si="7"/>
        <v>2033</v>
      </c>
      <c r="O44" s="123">
        <f t="shared" si="7"/>
        <v>2034</v>
      </c>
      <c r="P44" s="17" t="s">
        <v>15</v>
      </c>
    </row>
    <row r="45" spans="1:16" ht="30" customHeight="1" x14ac:dyDescent="0.15">
      <c r="A45" s="86"/>
      <c r="B45" s="84"/>
      <c r="D45" s="265" t="s">
        <v>13</v>
      </c>
      <c r="E45" s="263" t="s">
        <v>1</v>
      </c>
      <c r="F45" s="264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6"/>
      <c r="E46" s="270" t="s">
        <v>2</v>
      </c>
      <c r="F46" s="271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6"/>
      <c r="E47" s="270" t="s">
        <v>3</v>
      </c>
      <c r="F47" s="271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6"/>
      <c r="E48" s="268" t="s">
        <v>4</v>
      </c>
      <c r="F48" s="269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6"/>
      <c r="E49" s="275" t="s">
        <v>8</v>
      </c>
      <c r="F49" s="276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6"/>
      <c r="E50" s="285" t="s">
        <v>5</v>
      </c>
      <c r="F50" s="286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6"/>
      <c r="E51" s="275" t="s">
        <v>67</v>
      </c>
      <c r="F51" s="276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6"/>
      <c r="E52" s="304" t="s">
        <v>68</v>
      </c>
      <c r="F52" s="305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7"/>
      <c r="E53" s="308" t="s">
        <v>14</v>
      </c>
      <c r="F53" s="309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62</v>
      </c>
      <c r="D54" s="14"/>
      <c r="E54" s="282" t="s">
        <v>6</v>
      </c>
      <c r="F54" s="283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60</v>
      </c>
      <c r="D55" s="14"/>
      <c r="E55" s="284" t="s">
        <v>0</v>
      </c>
      <c r="F55" s="284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3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4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72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72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KbdDqBqNiFxlbvXoruO9HxUimIrdih4nVRhAIfVgVNlR1c2MhWqqfSHoPBjZZQIma6BL6ThSl4g9b7BagHrCGQ==" saltValue="XaPvZXNNU1TmzpZbJetJMw==" spinCount="100000" sheet="1" formatCells="0" formatColumns="0"/>
  <protectedRanges>
    <protectedRange sqref="F25:F26" name="範囲2_1_1"/>
    <protectedRange sqref="G38:O38 G54:O54" name="範囲3_2"/>
    <protectedRange sqref="G29:O32" name="範囲6_5"/>
    <protectedRange sqref="G45:O48" name="範囲6_1_2"/>
    <protectedRange sqref="B24" name="範囲3_2_1"/>
  </protectedRanges>
  <mergeCells count="42">
    <mergeCell ref="E55:F55"/>
    <mergeCell ref="E57:F57"/>
    <mergeCell ref="E56:F56"/>
    <mergeCell ref="E47:F47"/>
    <mergeCell ref="E48:F48"/>
    <mergeCell ref="E49:F49"/>
    <mergeCell ref="E54:F54"/>
    <mergeCell ref="E52:F52"/>
    <mergeCell ref="E53:F53"/>
    <mergeCell ref="E50:F50"/>
    <mergeCell ref="E51:F51"/>
    <mergeCell ref="A44:B44"/>
    <mergeCell ref="A28:B28"/>
    <mergeCell ref="D29:D37"/>
    <mergeCell ref="E35:F35"/>
    <mergeCell ref="E36:F36"/>
    <mergeCell ref="E28:F28"/>
    <mergeCell ref="E29:F29"/>
    <mergeCell ref="E39:F39"/>
    <mergeCell ref="E41:F41"/>
    <mergeCell ref="E40:F40"/>
    <mergeCell ref="D43:E43"/>
    <mergeCell ref="A23:B23"/>
    <mergeCell ref="F23:P23"/>
    <mergeCell ref="E30:F30"/>
    <mergeCell ref="E37:F37"/>
    <mergeCell ref="E31:F31"/>
    <mergeCell ref="E32:F32"/>
    <mergeCell ref="E33:F33"/>
    <mergeCell ref="E34:F34"/>
    <mergeCell ref="A25:B25"/>
    <mergeCell ref="F24:P24"/>
    <mergeCell ref="F25:P25"/>
    <mergeCell ref="D16:F16"/>
    <mergeCell ref="E20:P20"/>
    <mergeCell ref="F21:P21"/>
    <mergeCell ref="D45:D53"/>
    <mergeCell ref="F22:P22"/>
    <mergeCell ref="E46:F46"/>
    <mergeCell ref="E45:F45"/>
    <mergeCell ref="E44:F44"/>
    <mergeCell ref="E38:F38"/>
  </mergeCells>
  <phoneticPr fontId="2"/>
  <conditionalFormatting sqref="C28:P41">
    <cfRule type="expression" dxfId="33" priority="7">
      <formula>$B$24="２：税込用"</formula>
    </cfRule>
    <cfRule type="expression" dxfId="32" priority="8">
      <formula>$B$24="３：税抜→税込用へ変更"</formula>
    </cfRule>
    <cfRule type="expression" dxfId="31" priority="9">
      <formula>$B$24="４：税込→税抜用へ変更"</formula>
    </cfRule>
  </conditionalFormatting>
  <conditionalFormatting sqref="C44:P57">
    <cfRule type="expression" dxfId="30" priority="1">
      <formula>$B$24="１：税抜用"</formula>
    </cfRule>
    <cfRule type="expression" dxfId="29" priority="2">
      <formula>$B$24="３：税抜→税込用へ変更"</formula>
    </cfRule>
    <cfRule type="expression" dxfId="28" priority="3">
      <formula>$B$24="４：税込→税抜用へ変更"</formula>
    </cfRule>
  </conditionalFormatting>
  <conditionalFormatting sqref="D27:P27 F42:O42 D43:P43">
    <cfRule type="expression" dxfId="27" priority="263">
      <formula>$B$24="３：税抜→税込用へ変更"</formula>
    </cfRule>
    <cfRule type="expression" dxfId="26" priority="275">
      <formula>$B$24="４：税込→税抜用へ変更"</formula>
    </cfRule>
  </conditionalFormatting>
  <conditionalFormatting sqref="D27:P27">
    <cfRule type="expression" dxfId="25" priority="257">
      <formula>$B$24="２：税込用"</formula>
    </cfRule>
  </conditionalFormatting>
  <conditionalFormatting sqref="F42:O42 D43:P43">
    <cfRule type="expression" dxfId="24" priority="251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800-000000000000}">
      <formula1>0</formula1>
    </dataValidation>
    <dataValidation type="list" allowBlank="1" showInputMessage="1" showErrorMessage="1" sqref="B24" xr:uid="{00000000-0002-0000-08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25</vt:i4>
      </vt:variant>
    </vt:vector>
  </HeadingPairs>
  <TitlesOfParts>
    <vt:vector size="37" baseType="lpstr">
      <vt:lpstr>課題全体　別紙１</vt:lpstr>
      <vt:lpstr>代表研究者用</vt:lpstr>
      <vt:lpstr>研究分担者１用</vt:lpstr>
      <vt:lpstr>研究分担者２用</vt:lpstr>
      <vt:lpstr>研究分担者３用</vt:lpstr>
      <vt:lpstr>研究分担者４用</vt:lpstr>
      <vt:lpstr>研究分担者５用</vt:lpstr>
      <vt:lpstr>研究分担者６用</vt:lpstr>
      <vt:lpstr>研究分担者７用</vt:lpstr>
      <vt:lpstr>研究分担者８用</vt:lpstr>
      <vt:lpstr>研究分担者９用</vt:lpstr>
      <vt:lpstr>研究分担者10用</vt:lpstr>
      <vt:lpstr>⑥課税条件選択_プルダウン</vt:lpstr>
      <vt:lpstr>⑦課税条件選択_プルダウン</vt:lpstr>
      <vt:lpstr>'課題全体　別紙１'!Print_Area</vt:lpstr>
      <vt:lpstr>研究分担者10用!Print_Area</vt:lpstr>
      <vt:lpstr>研究分担者１用!Print_Area</vt:lpstr>
      <vt:lpstr>研究分担者２用!Print_Area</vt:lpstr>
      <vt:lpstr>研究分担者３用!Print_Area</vt:lpstr>
      <vt:lpstr>研究分担者４用!Print_Area</vt:lpstr>
      <vt:lpstr>研究分担者５用!Print_Area</vt:lpstr>
      <vt:lpstr>研究分担者６用!Print_Area</vt:lpstr>
      <vt:lpstr>研究分担者７用!Print_Area</vt:lpstr>
      <vt:lpstr>研究分担者８用!Print_Area</vt:lpstr>
      <vt:lpstr>研究分担者９用!Print_Area</vt:lpstr>
      <vt:lpstr>代表研究者用!Print_Area</vt:lpstr>
      <vt:lpstr>研究分担者10用!Print_Titles</vt:lpstr>
      <vt:lpstr>研究分担者１用!Print_Titles</vt:lpstr>
      <vt:lpstr>研究分担者２用!Print_Titles</vt:lpstr>
      <vt:lpstr>研究分担者３用!Print_Titles</vt:lpstr>
      <vt:lpstr>研究分担者４用!Print_Titles</vt:lpstr>
      <vt:lpstr>研究分担者５用!Print_Titles</vt:lpstr>
      <vt:lpstr>研究分担者６用!Print_Titles</vt:lpstr>
      <vt:lpstr>研究分担者７用!Print_Titles</vt:lpstr>
      <vt:lpstr>研究分担者８用!Print_Titles</vt:lpstr>
      <vt:lpstr>研究分担者９用!Print_Titles</vt:lpstr>
      <vt:lpstr>代表研究者用!Print_Titles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2013-06-26T00:58:21Z</dcterms:created>
  <dcterms:modified xsi:type="dcterms:W3CDTF">2026-06-26T06:00:06Z</dcterms:modified>
</cp:coreProperties>
</file>